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https://acaraonline.sharepoint.com/sites/naplan/NAPLAN2021/Test reporting/National report/Changes in achievement gaps/For publication/"/>
    </mc:Choice>
  </mc:AlternateContent>
  <xr:revisionPtr revIDLastSave="81" documentId="13_ncr:1_{42B1E147-4D83-4EDF-885C-2722094755CA}" xr6:coauthVersionLast="47" xr6:coauthVersionMax="47" xr10:uidLastSave="{8B4824A6-F3AC-4E38-8041-A8355484BF8D}"/>
  <bookViews>
    <workbookView xWindow="-120" yWindow="-120" windowWidth="29040" windowHeight="15840" xr2:uid="{00000000-000D-0000-FFFF-FFFF00000000}"/>
  </bookViews>
  <sheets>
    <sheet name="Read me" sheetId="4" r:id="rId1"/>
    <sheet name="Results" sheetId="1" r:id="rId2"/>
    <sheet name="Data" sheetId="3" state="hidden" r:id="rId3"/>
    <sheet name="HelperTables" sheetId="2" state="hidden" r:id="rId4"/>
  </sheets>
  <definedNames>
    <definedName name="COL_SEX">Data!$A$1:$K$1</definedName>
    <definedName name="COMP_NAME_1">"Males"</definedName>
    <definedName name="COMP_NAME_2">"Females"</definedName>
    <definedName name="COMP_TITLE_1">"Male"</definedName>
    <definedName name="COMP_TITLE_2">"Female"</definedName>
    <definedName name="DATA_SEX">Data!$A$1:$K$901</definedName>
    <definedName name="DOMAINCODE">HelperTables!$B$3:$B$7</definedName>
    <definedName name="DOMAINCODE_NAME">HelperTables!$C$3:$C$7</definedName>
    <definedName name="ROW_SEX">Data!$A$1:$A$901</definedName>
    <definedName name="SEL_DOM_CODE">INDEX(DOMAINCODE, MATCH(SEL_DOM_NAME, DOMAINCODE_NAME, 0))</definedName>
    <definedName name="SEL_DOM_NAME">Results!$F$3</definedName>
    <definedName name="SEL_TAA_CODE">INDEX(TAA, MATCH(SEL_TAA_NAME, TAA_NAME, 0))</definedName>
    <definedName name="SEL_TAA_NAME">Results!$F$4</definedName>
    <definedName name="SEL_YL_CODE">INDEX(YEAR_LEVEL, MATCH(SEL_YL_NAME, YEAR_LEVEL_NAME, 0))</definedName>
    <definedName name="TAA">HelperTables!$H$3:$H$11</definedName>
    <definedName name="TAA_NAME">HelperTables!$I$3:$I$11</definedName>
    <definedName name="YEAR_LEVEL">HelperTables!$E$3:$E$6</definedName>
    <definedName name="YEAR_LEVEL_NAME">HelperTables!$F$3:$F$6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 i="1" l="1"/>
  <c r="K3" i="1"/>
  <c r="A6" i="1"/>
  <c r="H8" i="1" l="1"/>
  <c r="G8" i="1"/>
  <c r="E6" i="1"/>
  <c r="I34" i="1" a="1"/>
  <c r="I34" i="1" s="1"/>
  <c r="H34" i="1" a="1"/>
  <c r="H34" i="1" s="1"/>
  <c r="G34" i="1" a="1"/>
  <c r="G34" i="1" s="1"/>
  <c r="I33" i="1" a="1"/>
  <c r="I33" i="1" s="1"/>
  <c r="H33" i="1" a="1"/>
  <c r="H33" i="1" s="1"/>
  <c r="G33" i="1" a="1"/>
  <c r="G33" i="1" s="1"/>
  <c r="I32" i="1" a="1"/>
  <c r="I32" i="1" s="1"/>
  <c r="H32" i="1" a="1"/>
  <c r="H32" i="1" s="1"/>
  <c r="G32" i="1" a="1"/>
  <c r="G32" i="1" s="1"/>
  <c r="I31" i="1" a="1"/>
  <c r="I31" i="1" s="1"/>
  <c r="H31" i="1" a="1"/>
  <c r="H31" i="1" s="1"/>
  <c r="G31" i="1" a="1"/>
  <c r="G31" i="1" s="1"/>
  <c r="I30" i="1" a="1"/>
  <c r="I30" i="1" s="1"/>
  <c r="H30" i="1" a="1"/>
  <c r="H30" i="1" s="1"/>
  <c r="G30" i="1" a="1"/>
  <c r="G30" i="1" s="1"/>
  <c r="I27" i="1" a="1"/>
  <c r="I27" i="1" s="1"/>
  <c r="H27" i="1" a="1"/>
  <c r="H27" i="1" s="1"/>
  <c r="G27" i="1" a="1"/>
  <c r="G27" i="1" s="1"/>
  <c r="I26" i="1" a="1"/>
  <c r="I26" i="1" s="1"/>
  <c r="H26" i="1" a="1"/>
  <c r="H26" i="1" s="1"/>
  <c r="G26" i="1" a="1"/>
  <c r="G26" i="1" s="1"/>
  <c r="I25" i="1" a="1"/>
  <c r="I25" i="1" s="1"/>
  <c r="H25" i="1" a="1"/>
  <c r="H25" i="1" s="1"/>
  <c r="G25" i="1" a="1"/>
  <c r="G25" i="1" s="1"/>
  <c r="I24" i="1" a="1"/>
  <c r="I24" i="1" s="1"/>
  <c r="H24" i="1" a="1"/>
  <c r="H24" i="1" s="1"/>
  <c r="G24" i="1" a="1"/>
  <c r="G24" i="1" s="1"/>
  <c r="I23" i="1" a="1"/>
  <c r="I23" i="1" s="1"/>
  <c r="H23" i="1" a="1"/>
  <c r="H23" i="1" s="1"/>
  <c r="G23" i="1" a="1"/>
  <c r="G23" i="1" s="1"/>
  <c r="I20" i="1" a="1"/>
  <c r="I20" i="1" s="1"/>
  <c r="H20" i="1" a="1"/>
  <c r="H20" i="1" s="1"/>
  <c r="G20" i="1" a="1"/>
  <c r="G20" i="1" s="1"/>
  <c r="I19" i="1" a="1"/>
  <c r="I19" i="1" s="1"/>
  <c r="H19" i="1" a="1"/>
  <c r="H19" i="1" s="1"/>
  <c r="G19" i="1" a="1"/>
  <c r="G19" i="1" s="1"/>
  <c r="I18" i="1" a="1"/>
  <c r="I18" i="1" s="1"/>
  <c r="H18" i="1" a="1"/>
  <c r="H18" i="1" s="1"/>
  <c r="G18" i="1" a="1"/>
  <c r="G18" i="1" s="1"/>
  <c r="I17" i="1" a="1"/>
  <c r="I17" i="1" s="1"/>
  <c r="H17" i="1" a="1"/>
  <c r="H17" i="1" s="1"/>
  <c r="G17" i="1" a="1"/>
  <c r="G17" i="1" s="1"/>
  <c r="I16" i="1" a="1"/>
  <c r="I16" i="1" s="1"/>
  <c r="H16" i="1" a="1"/>
  <c r="H16" i="1" s="1"/>
  <c r="G16" i="1" a="1"/>
  <c r="G16" i="1" s="1"/>
  <c r="E30" i="1"/>
  <c r="E23" i="1"/>
  <c r="E16" i="1"/>
  <c r="E9" i="1"/>
  <c r="I13" i="1" a="1"/>
  <c r="I13" i="1" s="1"/>
  <c r="H13" i="1" a="1"/>
  <c r="H13" i="1" s="1"/>
  <c r="G13" i="1" a="1"/>
  <c r="G13" i="1" s="1"/>
  <c r="I12" i="1" a="1"/>
  <c r="I12" i="1" s="1"/>
  <c r="H12" i="1" a="1"/>
  <c r="H12" i="1" s="1"/>
  <c r="G12" i="1" a="1"/>
  <c r="G12" i="1" s="1"/>
  <c r="I11" i="1" a="1"/>
  <c r="I11" i="1" s="1"/>
  <c r="H11" i="1" a="1"/>
  <c r="H11" i="1" s="1"/>
  <c r="G11" i="1" a="1"/>
  <c r="G11" i="1" s="1"/>
  <c r="I10" i="1" a="1"/>
  <c r="I10" i="1" s="1"/>
  <c r="J10" i="1" s="1" a="1"/>
  <c r="J10" i="1" s="1"/>
  <c r="H10" i="1" a="1"/>
  <c r="H10" i="1" s="1"/>
  <c r="G10" i="1" a="1"/>
  <c r="G10" i="1" s="1"/>
  <c r="I9" i="1" a="1"/>
  <c r="I9" i="1" s="1"/>
  <c r="J9" i="1" s="1" a="1"/>
  <c r="J9" i="1" s="1"/>
  <c r="H9" i="1" a="1"/>
  <c r="H9" i="1" s="1"/>
  <c r="G9" i="1" a="1"/>
  <c r="G9" i="1" s="1"/>
  <c r="A3" i="3"/>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2" i="3"/>
  <c r="J34" i="1" l="1" a="1"/>
  <c r="J34" i="1" s="1"/>
  <c r="J31" i="1" a="1"/>
  <c r="J31" i="1" s="1"/>
  <c r="J30" i="1" a="1"/>
  <c r="J30" i="1" s="1"/>
  <c r="J25" i="1" a="1"/>
  <c r="J25" i="1" s="1"/>
  <c r="J24" i="1" a="1"/>
  <c r="J24" i="1" s="1"/>
  <c r="J20" i="1" a="1"/>
  <c r="J20" i="1" s="1"/>
  <c r="J18" i="1" a="1"/>
  <c r="J18" i="1" s="1"/>
  <c r="J16" i="1" a="1"/>
  <c r="J16" i="1" s="1"/>
  <c r="J33" i="1" a="1"/>
  <c r="J33" i="1" s="1"/>
  <c r="J26" i="1" a="1"/>
  <c r="J26" i="1" s="1"/>
  <c r="J23" i="1" a="1"/>
  <c r="J23" i="1" s="1"/>
  <c r="J19" i="1" a="1"/>
  <c r="J19" i="1" s="1"/>
  <c r="J32" i="1" a="1"/>
  <c r="J32" i="1" s="1"/>
  <c r="J27" i="1" a="1"/>
  <c r="J27" i="1" s="1"/>
  <c r="J17" i="1" a="1"/>
  <c r="J17" i="1" s="1"/>
  <c r="J11" i="1" a="1"/>
  <c r="J11" i="1" s="1"/>
  <c r="J12" i="1" a="1"/>
  <c r="J12" i="1" s="1"/>
  <c r="J13" i="1" a="1"/>
  <c r="J13" i="1" s="1"/>
  <c r="O12" i="1" a="1"/>
  <c r="O12" i="1" s="1"/>
  <c r="N9" i="1" a="1"/>
  <c r="N9" i="1" s="1"/>
  <c r="O9" i="1" a="1"/>
  <c r="O9" i="1" s="1"/>
  <c r="N10" i="1" a="1"/>
  <c r="N10" i="1" s="1"/>
  <c r="O10" i="1" a="1"/>
  <c r="O10" i="1" s="1"/>
  <c r="N12" i="1" a="1"/>
  <c r="N12" i="1" s="1"/>
  <c r="I36" i="1"/>
  <c r="J36" i="1" s="1" a="1"/>
  <c r="J36" i="1" s="1"/>
  <c r="I35" i="1"/>
  <c r="J35" i="1" s="1" a="1"/>
  <c r="J35" i="1" s="1"/>
  <c r="I29" i="1"/>
  <c r="J29" i="1" s="1" a="1"/>
  <c r="J29" i="1" s="1"/>
  <c r="I28" i="1"/>
  <c r="J28" i="1" s="1" a="1"/>
  <c r="J28" i="1" s="1"/>
  <c r="I15" i="1"/>
  <c r="J15" i="1" s="1" a="1"/>
  <c r="J15" i="1" s="1"/>
  <c r="I22" i="1"/>
  <c r="J22" i="1" s="1" a="1"/>
  <c r="J22" i="1" s="1"/>
  <c r="I21" i="1"/>
  <c r="J21" i="1" s="1" a="1"/>
  <c r="J21" i="1" s="1"/>
  <c r="I14" i="1"/>
  <c r="J14" i="1" s="1" a="1"/>
  <c r="J14" i="1" s="1"/>
  <c r="N11" i="1" l="1" a="1"/>
  <c r="N11" i="1" s="1"/>
  <c r="O11" i="1" a="1"/>
  <c r="O11"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<sst xmlns="http://schemas.openxmlformats.org/spreadsheetml/2006/main" count="2812" uniqueCount="65">
  <si>
    <t>Domain:</t>
  </si>
  <si>
    <t>State/Territory:</t>
  </si>
  <si>
    <t>DOMAINCODE</t>
  </si>
  <si>
    <t>YEAR_LEVEL</t>
  </si>
  <si>
    <t>YEAR_LEVEL_NAME</t>
  </si>
  <si>
    <t>TAA</t>
  </si>
  <si>
    <t>TAA_NAME</t>
  </si>
  <si>
    <t>DOMAINCODE_NAME</t>
  </si>
  <si>
    <t>R</t>
  </si>
  <si>
    <t>Reading</t>
  </si>
  <si>
    <t>W</t>
  </si>
  <si>
    <t>Writing</t>
  </si>
  <si>
    <t>S</t>
  </si>
  <si>
    <t>Spelling</t>
  </si>
  <si>
    <t>G</t>
  </si>
  <si>
    <t>Grammar and Punctuation</t>
  </si>
  <si>
    <t>N</t>
  </si>
  <si>
    <t>Numeracy</t>
  </si>
  <si>
    <t>Year 3</t>
  </si>
  <si>
    <t>Year 5</t>
  </si>
  <si>
    <t>Year 7</t>
  </si>
  <si>
    <t>Year 9</t>
  </si>
  <si>
    <t>NSW</t>
  </si>
  <si>
    <t>VIC</t>
  </si>
  <si>
    <t>QLD</t>
  </si>
  <si>
    <t>SA</t>
  </si>
  <si>
    <t>WA</t>
  </si>
  <si>
    <t>TAS</t>
  </si>
  <si>
    <t>NT</t>
  </si>
  <si>
    <t>ACT</t>
  </si>
  <si>
    <t>AAA</t>
  </si>
  <si>
    <t>New South Wales</t>
  </si>
  <si>
    <t>Victoria</t>
  </si>
  <si>
    <t>Queensland</t>
  </si>
  <si>
    <t>South Australia</t>
  </si>
  <si>
    <t>Western Australia</t>
  </si>
  <si>
    <t>Tasmania</t>
  </si>
  <si>
    <t>Northern Territory</t>
  </si>
  <si>
    <t>Australian Capital Territory</t>
  </si>
  <si>
    <t>Australia</t>
  </si>
  <si>
    <t>Gap</t>
  </si>
  <si>
    <t>Significance</t>
  </si>
  <si>
    <t>CYEAR</t>
  </si>
  <si>
    <t>DOMAIN</t>
  </si>
  <si>
    <t>YLEVEL</t>
  </si>
  <si>
    <t>MN.1</t>
  </si>
  <si>
    <t>SE.1</t>
  </si>
  <si>
    <t>MN.2</t>
  </si>
  <si>
    <t>SE.2</t>
  </si>
  <si>
    <t>GAP</t>
  </si>
  <si>
    <t>SE_GAP</t>
  </si>
  <si>
    <t>Y3</t>
  </si>
  <si>
    <t>Y5</t>
  </si>
  <si>
    <t>Y7</t>
  </si>
  <si>
    <t>Y9</t>
  </si>
  <si>
    <t>CODE</t>
  </si>
  <si>
    <t>Change in gap from 2016 to 2021</t>
  </si>
  <si>
    <t>Change in gap from 2019 to 2021</t>
  </si>
  <si>
    <t>Please select below values using drop down (see arrow after selecting cell)</t>
  </si>
  <si>
    <t>How to interpret trends in achievement gaps</t>
  </si>
  <si>
    <t>Mean achievement was estimated for two subpopulations, for example male and female students. A certain level of uncertainty is associated with each of these means. The difference in mean score between the two groups is referred to as the achievement gap. These gaps are tested for statistical significance, taking the uncertainty in each mean into account. Statistically significant gaps are presented in bold.</t>
  </si>
  <si>
    <r>
      <t xml:space="preserve">Changes in the achievement gaps were tested for statistical significance between 2016 and 2021 and between 2019 and 2021. Significant changes are presented in bold. Changes that are not statistically significant are not bolded and labelled as </t>
    </r>
    <r>
      <rPr>
        <i/>
        <sz val="11"/>
        <color theme="1"/>
        <rFont val="Calibri"/>
        <family val="2"/>
        <scheme val="minor"/>
      </rPr>
      <t>no change</t>
    </r>
    <r>
      <rPr>
        <sz val="11"/>
        <color theme="1"/>
        <rFont val="Calibri"/>
        <family val="2"/>
        <scheme val="minor"/>
      </rPr>
      <t>, because they are not statistically significant from zero.</t>
    </r>
  </si>
  <si>
    <t>These changes in gaps are also presented in a graph so that the significance of the two pairwise comparisons can be interpreted in the context of the of the other NAPLAN years. When the gaps have positive values, the trend lines are downwards in case of narrowing of the gaps and upwards in case of widening of the gaps. However, when gaps have negative values, the direction is the other way around: upward trend lines represent narrowing of the gap (closer to zero) and downward trend lines widening of the gaps.</t>
  </si>
  <si>
    <t>Summary - 2021 gap comparison to:</t>
  </si>
  <si>
    <t>Mean scores and mean differences (gaps and changes in gaps) may appear inconsistent in some instances (by one score point) as they are rounded to their nearest integer.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</si>
</sst>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rgb="FF00B0F0"/>
      <name val="Calibri"/>
      <family val="2"/>
      <scheme val="minor"/>
    </font>
    <font>
      <b/>
      <sz val="11"/>
      <color rgb="FFFF0000"/>
      <name val="Calibri"/>
      <family val="2"/>
      <scheme val="minor"/>
    </font>
    <font>
      <b/>
      <sz val="11"/>
      <color rgb="FF92D050"/>
      <name val="Calibri"/>
      <family val="2"/>
      <scheme val="minor"/>
    </font>
    <font>
      <b/>
      <sz val="11"/>
      <color rgb="FF7030A0"/>
      <name val="Calibri"/>
      <family val="2"/>
      <scheme val="minor"/>
    </font>
    <font>
      <i/>
      <sz val="11"/>
      <color theme="1"/>
      <name val="Calibri"/>
      <family val="2"/>
      <scheme val="minor"/>
    </font>
    <font>
      <sz val="11"/>
      <name val="Calibri"/>
      <family val="2"/>
      <scheme val="minor"/>
    </font>
    <font>
      <i/>
      <sz val="11"/>
      <name val="Calibri"/>
      <family val="2"/>
      <scheme val="minor"/>
    </font>
    <font>
      <u/>
      <sz val="11"/>
      <color theme="10"/>
      <name val="Calibri"/>
      <family val="2"/>
      <scheme val="minor"/>
    </font>
    <font>
      <sz val="11"/>
      <color rgb="FF969696"/>
      <name val="Wingdings 3"/>
      <family val="1"/>
      <charset val="2"/>
    </font>
    <font>
      <b/>
      <sz val="11"/>
      <color theme="1"/>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theme="2"/>
        <bgColor indexed="64"/>
      </patternFill>
    </fill>
  </fills>
  <borders count="25">
    <border>
      <left/>
      <right/>
      <top/>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medium">
        <color indexed="64"/>
      </left>
      <right style="thin">
        <color theme="1" tint="0.499984740745262"/>
      </right>
      <top style="thin">
        <color theme="1" tint="0.499984740745262"/>
      </top>
      <bottom/>
      <diagonal/>
    </border>
  </borders>
  <cellStyleXfs count="2">
    <xf numFmtId="0" fontId="0" fillId="0" borderId="0"/>
    <xf numFmtId="0" fontId="8" fillId="0" borderId="0" applyNumberFormat="0" applyFill="0" applyBorder="0" applyAlignment="0" applyProtection="0"/>
  </cellStyleXfs>
  <cellXfs count="68">
    <xf numFmtId="0" fontId="0" fillId="0" borderId="0" xfId="0"/>
    <xf numFmtId="1" fontId="0" fillId="0" borderId="0" xfId="0" applyNumberFormat="1"/>
    <xf numFmtId="2" fontId="0" fillId="0" borderId="0" xfId="0" applyNumberFormat="1"/>
    <xf numFmtId="0" fontId="9" fillId="3" borderId="24" xfId="1" applyFont="1" applyFill="1" applyBorder="1" applyAlignment="1" applyProtection="1">
      <alignment horizontal="center" vertical="center"/>
      <protection hidden="1"/>
    </xf>
    <xf numFmtId="0" fontId="9" fillId="3" borderId="23" xfId="1" applyFont="1" applyFill="1" applyBorder="1" applyAlignment="1" applyProtection="1">
      <alignment horizontal="center" vertical="center"/>
      <protection hidden="1"/>
    </xf>
    <xf numFmtId="0" fontId="0" fillId="0" borderId="0" xfId="0" applyProtection="1">
      <protection locked="0"/>
    </xf>
    <xf numFmtId="0" fontId="0" fillId="0" borderId="17" xfId="0" applyBorder="1" applyProtection="1">
      <protection locked="0"/>
    </xf>
    <xf numFmtId="0" fontId="0" fillId="0" borderId="20" xfId="0" applyBorder="1" applyProtection="1">
      <protection locked="0"/>
    </xf>
    <xf numFmtId="0" fontId="0" fillId="0" borderId="0" xfId="0" applyAlignment="1" applyProtection="1">
      <protection locked="0"/>
    </xf>
    <xf numFmtId="0" fontId="0" fillId="0" borderId="6" xfId="0" applyBorder="1" applyProtection="1">
      <protection hidden="1"/>
    </xf>
    <xf numFmtId="0" fontId="0" fillId="0" borderId="0" xfId="0" applyBorder="1" applyAlignment="1" applyProtection="1">
      <protection hidden="1"/>
    </xf>
    <xf numFmtId="0" fontId="0" fillId="0" borderId="0" xfId="0" applyBorder="1" applyAlignment="1" applyProtection="1">
      <alignment horizontal="center"/>
      <protection hidden="1"/>
    </xf>
    <xf numFmtId="0" fontId="0" fillId="0" borderId="7" xfId="0" applyBorder="1" applyAlignment="1" applyProtection="1">
      <alignment horizontal="center"/>
      <protection hidden="1"/>
    </xf>
    <xf numFmtId="0" fontId="0" fillId="0" borderId="11" xfId="0" applyBorder="1" applyProtection="1">
      <protection hidden="1"/>
    </xf>
    <xf numFmtId="0" fontId="0" fillId="0" borderId="12" xfId="0" applyBorder="1" applyProtection="1">
      <protection hidden="1"/>
    </xf>
    <xf numFmtId="0" fontId="0" fillId="0" borderId="12" xfId="0" applyBorder="1" applyAlignment="1" applyProtection="1">
      <alignment horizontal="center" vertical="center"/>
      <protection hidden="1"/>
    </xf>
    <xf numFmtId="0" fontId="0" fillId="0" borderId="13" xfId="0" applyBorder="1" applyAlignment="1" applyProtection="1">
      <alignment horizontal="center" vertical="center"/>
      <protection hidden="1"/>
    </xf>
    <xf numFmtId="0" fontId="0" fillId="0" borderId="0" xfId="0" applyBorder="1" applyAlignment="1" applyProtection="1">
      <alignment horizontal="center" vertical="center"/>
      <protection hidden="1"/>
    </xf>
    <xf numFmtId="1" fontId="0" fillId="0" borderId="0" xfId="0" applyNumberFormat="1" applyBorder="1" applyAlignment="1" applyProtection="1">
      <alignment horizontal="center" vertical="center"/>
      <protection hidden="1"/>
    </xf>
    <xf numFmtId="0" fontId="5" fillId="0" borderId="7" xfId="0" applyFont="1" applyBorder="1" applyAlignment="1" applyProtection="1">
      <alignment horizontal="center" vertical="center"/>
      <protection hidden="1"/>
    </xf>
    <xf numFmtId="1" fontId="6" fillId="2" borderId="0" xfId="0" applyNumberFormat="1" applyFont="1" applyFill="1" applyBorder="1" applyAlignment="1" applyProtection="1">
      <alignment horizontal="center" vertical="center"/>
      <protection hidden="1"/>
    </xf>
    <xf numFmtId="0" fontId="7" fillId="2" borderId="7" xfId="0" applyFont="1" applyFill="1" applyBorder="1" applyAlignment="1" applyProtection="1">
      <alignment horizontal="center" vertical="center"/>
      <protection hidden="1"/>
    </xf>
    <xf numFmtId="1" fontId="6" fillId="2" borderId="2" xfId="0" applyNumberFormat="1" applyFont="1" applyFill="1" applyBorder="1" applyAlignment="1" applyProtection="1">
      <alignment horizontal="center" vertical="center"/>
      <protection hidden="1"/>
    </xf>
    <xf numFmtId="0" fontId="7" fillId="2" borderId="9" xfId="0" applyFont="1" applyFill="1" applyBorder="1" applyAlignment="1" applyProtection="1">
      <alignment horizontal="center" vertical="center"/>
      <protection hidden="1"/>
    </xf>
    <xf numFmtId="0" fontId="0" fillId="0" borderId="1" xfId="0" applyBorder="1" applyAlignment="1" applyProtection="1">
      <alignment horizontal="center" vertical="center"/>
      <protection hidden="1"/>
    </xf>
    <xf numFmtId="1" fontId="0" fillId="0" borderId="1" xfId="0" applyNumberFormat="1" applyBorder="1" applyAlignment="1" applyProtection="1">
      <alignment horizontal="center" vertical="center"/>
      <protection hidden="1"/>
    </xf>
    <xf numFmtId="1" fontId="0" fillId="2" borderId="0" xfId="0" applyNumberFormat="1" applyFill="1" applyBorder="1" applyAlignment="1" applyProtection="1">
      <alignment horizontal="center" vertical="center"/>
      <protection hidden="1"/>
    </xf>
    <xf numFmtId="0" fontId="5" fillId="2" borderId="7" xfId="0" applyFont="1" applyFill="1" applyBorder="1" applyAlignment="1" applyProtection="1">
      <alignment horizontal="center" vertical="center"/>
      <protection hidden="1"/>
    </xf>
    <xf numFmtId="1" fontId="0" fillId="2" borderId="2" xfId="0" applyNumberFormat="1" applyFill="1" applyBorder="1" applyAlignment="1" applyProtection="1">
      <alignment horizontal="center" vertical="center"/>
      <protection hidden="1"/>
    </xf>
    <xf numFmtId="0" fontId="5" fillId="2" borderId="9" xfId="0" applyFont="1" applyFill="1" applyBorder="1" applyAlignment="1" applyProtection="1">
      <alignment horizontal="center" vertical="center"/>
      <protection hidden="1"/>
    </xf>
    <xf numFmtId="1" fontId="0" fillId="2" borderId="12" xfId="0" applyNumberFormat="1" applyFill="1" applyBorder="1" applyAlignment="1" applyProtection="1">
      <alignment horizontal="center" vertical="center"/>
      <protection hidden="1"/>
    </xf>
    <xf numFmtId="0" fontId="5" fillId="2" borderId="13" xfId="0" applyFont="1" applyFill="1" applyBorder="1" applyAlignment="1" applyProtection="1">
      <alignment horizontal="center" vertical="center"/>
      <protection hidden="1"/>
    </xf>
    <xf numFmtId="0" fontId="0" fillId="0" borderId="14" xfId="0" applyBorder="1" applyProtection="1">
      <protection hidden="1"/>
    </xf>
    <xf numFmtId="0" fontId="0" fillId="0" borderId="15" xfId="0" applyBorder="1" applyProtection="1">
      <protection hidden="1"/>
    </xf>
    <xf numFmtId="0" fontId="0" fillId="0" borderId="7" xfId="0" applyBorder="1" applyProtection="1">
      <protection hidden="1"/>
    </xf>
    <xf numFmtId="0" fontId="0" fillId="0" borderId="16"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1" fillId="0" borderId="6"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7"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13" xfId="0" applyFont="1" applyBorder="1" applyAlignment="1" applyProtection="1">
      <alignment horizontal="center" vertical="center"/>
      <protection hidden="1"/>
    </xf>
    <xf numFmtId="0" fontId="10" fillId="0" borderId="0" xfId="0" applyFont="1" applyAlignment="1">
      <alignment horizontal="left" vertical="center" wrapText="1" indent="2"/>
    </xf>
    <xf numFmtId="0" fontId="0" fillId="0" borderId="0" xfId="0" applyAlignment="1">
      <alignment horizontal="left" vertical="center" wrapText="1" indent="2"/>
    </xf>
    <xf numFmtId="0" fontId="5" fillId="0" borderId="0" xfId="0" applyFont="1" applyProtection="1">
      <protection locked="0"/>
    </xf>
    <xf numFmtId="0" fontId="0" fillId="0" borderId="6" xfId="0" applyBorder="1" applyAlignment="1" applyProtection="1">
      <alignment horizontal="center" vertical="center"/>
      <protection hidden="1"/>
    </xf>
    <xf numFmtId="0" fontId="5" fillId="0" borderId="12" xfId="0" applyFont="1" applyBorder="1" applyAlignment="1" applyProtection="1">
      <alignment horizontal="center"/>
      <protection locked="0"/>
    </xf>
    <xf numFmtId="0" fontId="0" fillId="0" borderId="3" xfId="0" applyBorder="1" applyAlignment="1" applyProtection="1">
      <alignment horizontal="center"/>
      <protection hidden="1"/>
    </xf>
    <xf numFmtId="0" fontId="0" fillId="0" borderId="5" xfId="0" applyBorder="1" applyAlignment="1" applyProtection="1">
      <alignment horizontal="center"/>
      <protection hidden="1"/>
    </xf>
    <xf numFmtId="0" fontId="0" fillId="0" borderId="18"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4" xfId="0" applyBorder="1" applyAlignment="1" applyProtection="1">
      <alignment horizontal="center"/>
      <protection hidden="1"/>
    </xf>
    <xf numFmtId="0" fontId="0" fillId="2" borderId="8" xfId="0" applyFill="1" applyBorder="1" applyAlignment="1" applyProtection="1">
      <alignment horizontal="center"/>
      <protection hidden="1"/>
    </xf>
    <xf numFmtId="0" fontId="0" fillId="2" borderId="2" xfId="0" applyFill="1" applyBorder="1" applyAlignment="1" applyProtection="1">
      <alignment horizontal="center"/>
      <protection hidden="1"/>
    </xf>
    <xf numFmtId="0" fontId="6" fillId="2" borderId="6" xfId="0" applyFont="1" applyFill="1" applyBorder="1" applyAlignment="1" applyProtection="1">
      <alignment horizontal="center"/>
      <protection hidden="1"/>
    </xf>
    <xf numFmtId="0" fontId="6" fillId="2" borderId="0" xfId="0" applyFont="1" applyFill="1" applyBorder="1" applyAlignment="1" applyProtection="1">
      <alignment horizontal="center"/>
      <protection hidden="1"/>
    </xf>
    <xf numFmtId="0" fontId="6" fillId="2" borderId="8" xfId="0" applyFont="1" applyFill="1" applyBorder="1" applyAlignment="1" applyProtection="1">
      <alignment horizontal="center"/>
      <protection hidden="1"/>
    </xf>
    <xf numFmtId="0" fontId="6" fillId="2" borderId="2" xfId="0" applyFont="1" applyFill="1" applyBorder="1" applyAlignment="1" applyProtection="1">
      <alignment horizontal="center"/>
      <protection hidden="1"/>
    </xf>
    <xf numFmtId="0" fontId="0" fillId="2" borderId="11" xfId="0" applyFill="1" applyBorder="1" applyAlignment="1" applyProtection="1">
      <alignment horizontal="center"/>
      <protection hidden="1"/>
    </xf>
    <xf numFmtId="0" fontId="0" fillId="2" borderId="12" xfId="0" applyFill="1" applyBorder="1" applyAlignment="1" applyProtection="1">
      <alignment horizontal="center"/>
      <protection hidden="1"/>
    </xf>
    <xf numFmtId="0" fontId="0" fillId="0" borderId="10" xfId="0" applyBorder="1" applyAlignment="1" applyProtection="1">
      <alignment horizontal="center" vertical="center"/>
      <protection hidden="1"/>
    </xf>
    <xf numFmtId="0" fontId="0" fillId="2" borderId="6" xfId="0" applyFill="1" applyBorder="1" applyAlignment="1" applyProtection="1">
      <alignment horizontal="center"/>
      <protection hidden="1"/>
    </xf>
    <xf numFmtId="0" fontId="0" fillId="2" borderId="0" xfId="0" applyFill="1" applyBorder="1" applyAlignment="1" applyProtection="1">
      <alignment horizontal="center"/>
      <protection hidden="1"/>
    </xf>
  </cellXfs>
  <cellStyles count="2">
    <cellStyle name="Hyperlink" xfId="1" builtinId="8"/>
    <cellStyle name="Normal" xfId="0" builtinId="0"/>
  </cellStyles>
  <dxfs count="2">
    <dxf>
      <font>
        <b/>
        <i/>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Results!$A$6</c:f>
          <c:strCache>
            <c:ptCount val="1"/>
            <c:pt idx="0">
              <c:v>Difference in mean score between Male and Female students in Australia for Reading</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lineMarker"/>
        <c:varyColors val="0"/>
        <c:ser>
          <c:idx val="0"/>
          <c:order val="0"/>
          <c:tx>
            <c:strRef>
              <c:f>Results!$E$9:$E$13</c:f>
              <c:strCache>
                <c:ptCount val="5"/>
                <c:pt idx="0">
                  <c:v>Year 3</c:v>
                </c:pt>
              </c:strCache>
            </c:strRef>
          </c:tx>
          <c:spPr>
            <a:ln w="28575" cap="rnd">
              <a:solidFill>
                <a:srgbClr val="00B0F0"/>
              </a:solidFill>
              <a:round/>
            </a:ln>
            <a:effectLst/>
          </c:spPr>
          <c:marker>
            <c:symbol val="circle"/>
            <c:size val="5"/>
            <c:spPr>
              <a:solidFill>
                <a:srgbClr val="00B0F0"/>
              </a:solidFill>
              <a:ln w="9525">
                <a:solidFill>
                  <a:srgbClr val="00B0F0"/>
                </a:solidFill>
              </a:ln>
              <a:effectLst/>
            </c:spPr>
          </c:marker>
          <c:xVal>
            <c:numRef>
              <c:f>Results!$F$30:$F$34</c:f>
              <c:numCache>
                <c:formatCode>General</c:formatCode>
                <c:ptCount val="5"/>
                <c:pt idx="0">
                  <c:v>2016</c:v>
                </c:pt>
                <c:pt idx="1">
                  <c:v>2017</c:v>
                </c:pt>
                <c:pt idx="2">
                  <c:v>2018</c:v>
                </c:pt>
                <c:pt idx="3">
                  <c:v>2019</c:v>
                </c:pt>
                <c:pt idx="4">
                  <c:v>2021</c:v>
                </c:pt>
              </c:numCache>
            </c:numRef>
          </c:xVal>
          <c:yVal>
            <c:numRef>
              <c:f>Results!$I$9:$I$13</c:f>
              <c:numCache>
                <c:formatCode>0</c:formatCode>
                <c:ptCount val="5"/>
                <c:pt idx="0">
                  <c:v>-19.97</c:v>
                </c:pt>
                <c:pt idx="1">
                  <c:v>-18.88</c:v>
                </c:pt>
                <c:pt idx="2">
                  <c:v>-14.3</c:v>
                </c:pt>
                <c:pt idx="3">
                  <c:v>-14.16</c:v>
                </c:pt>
                <c:pt idx="4">
                  <c:v>-18.989999999999998</c:v>
                </c:pt>
              </c:numCache>
            </c:numRef>
          </c:yVal>
          <c:smooth val="0"/>
          <c:extLst>
            <c:ext xmlns:c16="http://schemas.microsoft.com/office/drawing/2014/chart" uri="{C3380CC4-5D6E-409C-BE32-E72D297353CC}">
              <c16:uniqueId val="{00000000-B3E9-4888-828A-D9E05A1AAD3E}"/>
            </c:ext>
          </c:extLst>
        </c:ser>
        <c:ser>
          <c:idx val="1"/>
          <c:order val="1"/>
          <c:tx>
            <c:strRef>
              <c:f>Results!$E$16:$E$20</c:f>
              <c:strCache>
                <c:ptCount val="5"/>
                <c:pt idx="0">
                  <c:v>Year 5</c:v>
                </c:pt>
              </c:strCache>
            </c:strRef>
          </c:tx>
          <c:spPr>
            <a:ln w="28575" cap="rnd">
              <a:solidFill>
                <a:srgbClr val="FF0000"/>
              </a:solidFill>
              <a:round/>
            </a:ln>
            <a:effectLst/>
          </c:spPr>
          <c:marker>
            <c:symbol val="circle"/>
            <c:size val="5"/>
            <c:spPr>
              <a:solidFill>
                <a:srgbClr val="FF0000"/>
              </a:solidFill>
              <a:ln w="9525">
                <a:solidFill>
                  <a:srgbClr val="FF0000"/>
                </a:solidFill>
              </a:ln>
              <a:effectLst/>
            </c:spPr>
          </c:marker>
          <c:xVal>
            <c:numRef>
              <c:f>Results!$F$30:$F$34</c:f>
              <c:numCache>
                <c:formatCode>General</c:formatCode>
                <c:ptCount val="5"/>
                <c:pt idx="0">
                  <c:v>2016</c:v>
                </c:pt>
                <c:pt idx="1">
                  <c:v>2017</c:v>
                </c:pt>
                <c:pt idx="2">
                  <c:v>2018</c:v>
                </c:pt>
                <c:pt idx="3">
                  <c:v>2019</c:v>
                </c:pt>
                <c:pt idx="4">
                  <c:v>2021</c:v>
                </c:pt>
              </c:numCache>
            </c:numRef>
          </c:xVal>
          <c:yVal>
            <c:numRef>
              <c:f>Results!$I$16:$I$20</c:f>
              <c:numCache>
                <c:formatCode>0</c:formatCode>
                <c:ptCount val="5"/>
                <c:pt idx="0">
                  <c:v>-14.11</c:v>
                </c:pt>
                <c:pt idx="1">
                  <c:v>-12.06</c:v>
                </c:pt>
                <c:pt idx="2">
                  <c:v>-8.66</c:v>
                </c:pt>
                <c:pt idx="3">
                  <c:v>-13.24</c:v>
                </c:pt>
                <c:pt idx="4">
                  <c:v>-12.81</c:v>
                </c:pt>
              </c:numCache>
            </c:numRef>
          </c:yVal>
          <c:smooth val="0"/>
          <c:extLst>
            <c:ext xmlns:c16="http://schemas.microsoft.com/office/drawing/2014/chart" uri="{C3380CC4-5D6E-409C-BE32-E72D297353CC}">
              <c16:uniqueId val="{00000002-B3E9-4888-828A-D9E05A1AAD3E}"/>
            </c:ext>
          </c:extLst>
        </c:ser>
        <c:ser>
          <c:idx val="2"/>
          <c:order val="2"/>
          <c:tx>
            <c:strRef>
              <c:f>Results!$E$23:$E$27</c:f>
              <c:strCache>
                <c:ptCount val="5"/>
                <c:pt idx="0">
                  <c:v>Year 7</c:v>
                </c:pt>
              </c:strCache>
            </c:strRef>
          </c:tx>
          <c:spPr>
            <a:ln w="28575" cap="rnd">
              <a:solidFill>
                <a:srgbClr val="92D050"/>
              </a:solidFill>
              <a:round/>
            </a:ln>
            <a:effectLst/>
          </c:spPr>
          <c:marker>
            <c:symbol val="circle"/>
            <c:size val="5"/>
            <c:spPr>
              <a:solidFill>
                <a:srgbClr val="92D050"/>
              </a:solidFill>
              <a:ln w="9525">
                <a:solidFill>
                  <a:srgbClr val="92D050"/>
                </a:solidFill>
              </a:ln>
              <a:effectLst/>
            </c:spPr>
          </c:marker>
          <c:xVal>
            <c:numRef>
              <c:f>Results!$F$30:$F$34</c:f>
              <c:numCache>
                <c:formatCode>General</c:formatCode>
                <c:ptCount val="5"/>
                <c:pt idx="0">
                  <c:v>2016</c:v>
                </c:pt>
                <c:pt idx="1">
                  <c:v>2017</c:v>
                </c:pt>
                <c:pt idx="2">
                  <c:v>2018</c:v>
                </c:pt>
                <c:pt idx="3">
                  <c:v>2019</c:v>
                </c:pt>
                <c:pt idx="4">
                  <c:v>2021</c:v>
                </c:pt>
              </c:numCache>
            </c:numRef>
          </c:xVal>
          <c:yVal>
            <c:numRef>
              <c:f>Results!$I$23:$I$27</c:f>
              <c:numCache>
                <c:formatCode>0</c:formatCode>
                <c:ptCount val="5"/>
                <c:pt idx="0">
                  <c:v>-9.16</c:v>
                </c:pt>
                <c:pt idx="1">
                  <c:v>-13.55</c:v>
                </c:pt>
                <c:pt idx="2">
                  <c:v>-11.26</c:v>
                </c:pt>
                <c:pt idx="3">
                  <c:v>-12.41</c:v>
                </c:pt>
                <c:pt idx="4">
                  <c:v>-13.94</c:v>
                </c:pt>
              </c:numCache>
            </c:numRef>
          </c:yVal>
          <c:smooth val="0"/>
          <c:extLst>
            <c:ext xmlns:c16="http://schemas.microsoft.com/office/drawing/2014/chart" uri="{C3380CC4-5D6E-409C-BE32-E72D297353CC}">
              <c16:uniqueId val="{00000003-B3E9-4888-828A-D9E05A1AAD3E}"/>
            </c:ext>
          </c:extLst>
        </c:ser>
        <c:ser>
          <c:idx val="3"/>
          <c:order val="3"/>
          <c:tx>
            <c:strRef>
              <c:f>Results!$E$30:$E$34</c:f>
              <c:strCache>
                <c:ptCount val="5"/>
                <c:pt idx="0">
                  <c:v>Year 9</c:v>
                </c:pt>
              </c:strCache>
            </c:strRef>
          </c:tx>
          <c:spPr>
            <a:ln w="28575" cap="rnd">
              <a:solidFill>
                <a:srgbClr val="7030A0"/>
              </a:solidFill>
              <a:round/>
            </a:ln>
            <a:effectLst/>
          </c:spPr>
          <c:marker>
            <c:symbol val="circle"/>
            <c:size val="5"/>
            <c:spPr>
              <a:solidFill>
                <a:srgbClr val="7030A0"/>
              </a:solidFill>
              <a:ln w="9525">
                <a:solidFill>
                  <a:srgbClr val="7030A0"/>
                </a:solidFill>
              </a:ln>
              <a:effectLst/>
            </c:spPr>
          </c:marker>
          <c:xVal>
            <c:numRef>
              <c:f>Results!$F$30:$F$34</c:f>
              <c:numCache>
                <c:formatCode>General</c:formatCode>
                <c:ptCount val="5"/>
                <c:pt idx="0">
                  <c:v>2016</c:v>
                </c:pt>
                <c:pt idx="1">
                  <c:v>2017</c:v>
                </c:pt>
                <c:pt idx="2">
                  <c:v>2018</c:v>
                </c:pt>
                <c:pt idx="3">
                  <c:v>2019</c:v>
                </c:pt>
                <c:pt idx="4">
                  <c:v>2021</c:v>
                </c:pt>
              </c:numCache>
            </c:numRef>
          </c:xVal>
          <c:yVal>
            <c:numRef>
              <c:f>Results!$I$30:$I$34</c:f>
              <c:numCache>
                <c:formatCode>0</c:formatCode>
                <c:ptCount val="5"/>
                <c:pt idx="0">
                  <c:v>-8.5500000000000007</c:v>
                </c:pt>
                <c:pt idx="1">
                  <c:v>-13.15</c:v>
                </c:pt>
                <c:pt idx="2">
                  <c:v>-10.79</c:v>
                </c:pt>
                <c:pt idx="3">
                  <c:v>-14.67</c:v>
                </c:pt>
                <c:pt idx="4">
                  <c:v>-13.8</c:v>
                </c:pt>
              </c:numCache>
            </c:numRef>
          </c:yVal>
          <c:smooth val="0"/>
          <c:extLst>
            <c:ext xmlns:c16="http://schemas.microsoft.com/office/drawing/2014/chart" uri="{C3380CC4-5D6E-409C-BE32-E72D297353CC}">
              <c16:uniqueId val="{00000004-B3E9-4888-828A-D9E05A1AAD3E}"/>
            </c:ext>
          </c:extLst>
        </c:ser>
        <c:dLbls>
          <c:showLegendKey val="0"/>
          <c:showVal val="0"/>
          <c:showCatName val="0"/>
          <c:showSerName val="0"/>
          <c:showPercent val="0"/>
          <c:showBubbleSize val="0"/>
        </c:dLbls>
        <c:axId val="309794607"/>
        <c:axId val="309817071"/>
      </c:scatterChart>
      <c:valAx>
        <c:axId val="309794607"/>
        <c:scaling>
          <c:orientation val="minMax"/>
          <c:max val="2021"/>
          <c:min val="2016"/>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09817071"/>
        <c:crosses val="autoZero"/>
        <c:crossBetween val="midCat"/>
        <c:majorUnit val="1"/>
      </c:valAx>
      <c:valAx>
        <c:axId val="3098170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09794607"/>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85726</xdr:colOff>
      <xdr:row>13</xdr:row>
      <xdr:rowOff>61911</xdr:rowOff>
    </xdr:from>
    <xdr:to>
      <xdr:col>15</xdr:col>
      <xdr:colOff>638175</xdr:colOff>
      <xdr:row>31</xdr:row>
      <xdr:rowOff>28574</xdr:rowOff>
    </xdr:to>
    <xdr:graphicFrame macro="">
      <xdr:nvGraphicFramePr>
        <xdr:cNvPr id="2" name="Chart 1">
          <a:extLst>
            <a:ext uri="{FF2B5EF4-FFF2-40B4-BE49-F238E27FC236}">
              <a16:creationId xmlns:a16="http://schemas.microsoft.com/office/drawing/2014/main" id="{46DB89AA-8F85-4824-8497-FCF5F996AD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4F176-09C2-46FA-A923-ACD6F1946079}">
  <dimension ref="A1:A4"/>
  <sheetViews>
    <sheetView showGridLines="0" showRowColHeaders="0" tabSelected="1" workbookViewId="0"/>
  </sheetViews>
  <sheetFormatPr defaultColWidth="0" defaultRowHeight="15" customHeight="1" zeroHeight="1" x14ac:dyDescent="0.25"/>
  <cols>
    <col min="1" max="1" width="100.7109375" customWidth="1"/>
    <col min="2" max="16384" width="9.140625" hidden="1"/>
  </cols>
  <sheetData>
    <row r="1" spans="1:1" x14ac:dyDescent="0.25">
      <c r="A1" s="45" t="s">
        <v>59</v>
      </c>
    </row>
    <row r="2" spans="1:1" ht="60" x14ac:dyDescent="0.25">
      <c r="A2" s="46" t="s">
        <v>60</v>
      </c>
    </row>
    <row r="3" spans="1:1" ht="60" x14ac:dyDescent="0.25">
      <c r="A3" s="46" t="s">
        <v>61</v>
      </c>
    </row>
    <row r="4" spans="1:1" ht="90" x14ac:dyDescent="0.25">
      <c r="A4" s="46" t="s">
        <v>62</v>
      </c>
    </row>
  </sheetData>
  <pageMargins left="0.7" right="0.7" top="0.75" bottom="0.75" header="0.3" footer="0.3"/>
  <pageSetup paperSize="9" orientation="portrait" horizontalDpi="200" verticalDpi="200" r:id="rId1"/>
  <headerFooter>
    <oddHeader>&amp;C&amp;"Calibri"&amp;12&amp;K000000OFFICIAL&amp;1#_x000D_&amp;"Calibri"&amp;11&amp;K000000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7"/>
  <sheetViews>
    <sheetView showGridLines="0" topLeftCell="D1" workbookViewId="0">
      <selection activeCell="D1" sqref="D1"/>
    </sheetView>
  </sheetViews>
  <sheetFormatPr defaultColWidth="9.140625" defaultRowHeight="15" x14ac:dyDescent="0.25"/>
  <cols>
    <col min="1" max="3" width="9.140625" style="5" hidden="1" customWidth="1"/>
    <col min="4" max="4" width="1.7109375" style="5" customWidth="1"/>
    <col min="5" max="9" width="15.7109375" style="5" customWidth="1"/>
    <col min="10" max="10" width="40.7109375" style="5" customWidth="1"/>
    <col min="11" max="11" width="2.7109375" style="5" customWidth="1"/>
    <col min="12" max="13" width="10.7109375" style="5" customWidth="1"/>
    <col min="14" max="15" width="20.7109375" style="5" customWidth="1"/>
    <col min="16" max="16" width="10.7109375" style="5" customWidth="1"/>
    <col min="17" max="16384" width="9.140625" style="5"/>
  </cols>
  <sheetData>
    <row r="1" spans="1:15" ht="9" customHeight="1" x14ac:dyDescent="0.25"/>
    <row r="2" spans="1:15" ht="15.75" thickBot="1" x14ac:dyDescent="0.3">
      <c r="E2" s="49" t="s">
        <v>58</v>
      </c>
      <c r="F2" s="49"/>
      <c r="G2" s="49"/>
      <c r="H2" s="49"/>
      <c r="I2" s="49"/>
      <c r="J2" s="49"/>
    </row>
    <row r="3" spans="1:15" x14ac:dyDescent="0.25">
      <c r="C3" s="5" t="s">
        <v>2</v>
      </c>
      <c r="E3" s="6" t="s">
        <v>0</v>
      </c>
      <c r="F3" s="52" t="s">
        <v>9</v>
      </c>
      <c r="G3" s="52"/>
      <c r="H3" s="52"/>
      <c r="I3" s="52"/>
      <c r="J3" s="53"/>
      <c r="K3" s="3" t="str">
        <f>HYPERLINK("#"&amp;ADDRESS(ROW(),COLUMN()-1),CHAR(128))</f>
        <v>€</v>
      </c>
    </row>
    <row r="4" spans="1:15" ht="15.75" thickBot="1" x14ac:dyDescent="0.3">
      <c r="C4" s="5" t="s">
        <v>5</v>
      </c>
      <c r="E4" s="7" t="s">
        <v>1</v>
      </c>
      <c r="F4" s="54" t="s">
        <v>39</v>
      </c>
      <c r="G4" s="54"/>
      <c r="H4" s="54"/>
      <c r="I4" s="54"/>
      <c r="J4" s="55"/>
      <c r="K4" s="4" t="str">
        <f>HYPERLINK("#"&amp;ADDRESS(ROW(),COLUMN()-1),CHAR(128))</f>
        <v>€</v>
      </c>
    </row>
    <row r="5" spans="1:15" ht="9" customHeight="1" thickBot="1" x14ac:dyDescent="0.3"/>
    <row r="6" spans="1:15" x14ac:dyDescent="0.25">
      <c r="A6" s="5" t="str">
        <f>"Difference in mean score between "&amp;COMP_TITLE_1&amp;" and "&amp;COMP_TITLE_2&amp;" students in "&amp;SEL_TAA_NAME&amp;" for "&amp;SEL_DOM_NAME</f>
        <v>Difference in mean score between Male and Female students in Australia for Reading</v>
      </c>
      <c r="E6" s="50" t="str">
        <f>"Comparison between "&amp;COMP_TITLE_1&amp;" and "&amp;COMP_TITLE_2&amp;" students in "&amp;SEL_TAA_NAME&amp;" by mean score in "&amp;SEL_DOM_NAME</f>
        <v>Comparison between Male and Female students in Australia by mean score in Reading</v>
      </c>
      <c r="F6" s="56"/>
      <c r="G6" s="56"/>
      <c r="H6" s="56"/>
      <c r="I6" s="56"/>
      <c r="J6" s="51"/>
      <c r="K6" s="8"/>
      <c r="M6" s="32"/>
      <c r="N6" s="50" t="s">
        <v>63</v>
      </c>
      <c r="O6" s="51"/>
    </row>
    <row r="7" spans="1:15" hidden="1" x14ac:dyDescent="0.25">
      <c r="E7" s="9"/>
      <c r="F7" s="10"/>
      <c r="G7" s="11" t="s">
        <v>45</v>
      </c>
      <c r="H7" s="11" t="s">
        <v>47</v>
      </c>
      <c r="I7" s="11" t="s">
        <v>49</v>
      </c>
      <c r="J7" s="12" t="s">
        <v>50</v>
      </c>
      <c r="K7" s="8"/>
      <c r="M7" s="33"/>
      <c r="N7" s="9"/>
      <c r="O7" s="34"/>
    </row>
    <row r="8" spans="1:15" ht="15.75" thickBot="1" x14ac:dyDescent="0.3">
      <c r="E8" s="13"/>
      <c r="F8" s="14"/>
      <c r="G8" s="15" t="str">
        <f>COMP_NAME_1</f>
        <v>Males</v>
      </c>
      <c r="H8" s="15" t="str">
        <f>COMP_NAME_2</f>
        <v>Females</v>
      </c>
      <c r="I8" s="15" t="s">
        <v>40</v>
      </c>
      <c r="J8" s="16" t="s">
        <v>41</v>
      </c>
      <c r="M8" s="35"/>
      <c r="N8" s="36">
        <v>2016</v>
      </c>
      <c r="O8" s="16">
        <v>2019</v>
      </c>
    </row>
    <row r="9" spans="1:15" x14ac:dyDescent="0.25">
      <c r="A9" s="5" t="s">
        <v>51</v>
      </c>
      <c r="E9" s="48" t="str">
        <f>INDEX(YEAR_LEVEL_NAME, MATCH($A9, YEAR_LEVEL, 0))</f>
        <v>Year 3</v>
      </c>
      <c r="F9" s="17">
        <v>2016</v>
      </c>
      <c r="G9" s="18" cm="1">
        <f t="array" ref="G9">INDEX(DATA_SEX, MATCH($F9&amp;SEL_DOM_CODE&amp;$A9&amp;SEL_TAA_CODE, ROW_SEX, 0), MATCH(G$7, COL_SEX, 0))</f>
        <v>415.78</v>
      </c>
      <c r="H9" s="18" cm="1">
        <f t="array" ref="H9">INDEX(DATA_SEX, MATCH($F9&amp;SEL_DOM_CODE&amp;$A9&amp;SEL_TAA_CODE, ROW_SEX, 0), MATCH(H$7, COL_SEX, 0))</f>
        <v>435.76</v>
      </c>
      <c r="I9" s="18" cm="1">
        <f t="array" ref="I9">INDEX(DATA_SEX, MATCH($F9&amp;SEL_DOM_CODE&amp;$A9&amp;SEL_TAA_CODE, ROW_SEX, 0), MATCH(I$7, COL_SEX, 0))</f>
        <v>-19.97</v>
      </c>
      <c r="J9" s="19" t="str" cm="1">
        <f t="array" ref="J9">$G$8 &amp; IF(ABS($I9 / INDEX(DATA_SEX, MATCH($F9&amp;SEL_DOM_CODE&amp;$A9&amp;SEL_TAA_CODE, ROW_SEX, 0), MATCH(J$7, COL_SEX, 0))) &gt;= 1.96, IF($I9 &gt; 0, " &gt; ", " &lt; "), " = ") &amp; $H$8</f>
        <v>Males &lt; Females</v>
      </c>
      <c r="M9" s="37" t="s">
        <v>18</v>
      </c>
      <c r="N9" s="37" t="str" cm="1">
        <f t="array" ref="N9">INDEX($J:$J, MATCH(INDEX(YEAR_LEVEL, MATCH($M9, YEAR_LEVEL_NAME, 0))&amp;N$8, $A:$A&amp;$B:$B,0))</f>
        <v>No change</v>
      </c>
      <c r="O9" s="38" t="str" cm="1">
        <f t="array" ref="O9">INDEX($J:$J, MATCH(INDEX(YEAR_LEVEL, MATCH($M9, YEAR_LEVEL_NAME, 0))&amp;O$8, $A:$A&amp;$B:$B,0))</f>
        <v>Wider</v>
      </c>
    </row>
    <row r="10" spans="1:15" x14ac:dyDescent="0.25">
      <c r="A10" s="5" t="s">
        <v>51</v>
      </c>
      <c r="E10" s="48"/>
      <c r="F10" s="17">
        <v>2017</v>
      </c>
      <c r="G10" s="18" cm="1">
        <f t="array" ref="G10">INDEX(DATA_SEX, MATCH($F10&amp;SEL_DOM_CODE&amp;$A10&amp;SEL_TAA_CODE, ROW_SEX, 0), MATCH(G$7, COL_SEX, 0))</f>
        <v>422.04</v>
      </c>
      <c r="H10" s="18" cm="1">
        <f t="array" ref="H10">INDEX(DATA_SEX, MATCH($F10&amp;SEL_DOM_CODE&amp;$A10&amp;SEL_TAA_CODE, ROW_SEX, 0), MATCH(H$7, COL_SEX, 0))</f>
        <v>440.92</v>
      </c>
      <c r="I10" s="18" cm="1">
        <f t="array" ref="I10">INDEX(DATA_SEX, MATCH($F10&amp;SEL_DOM_CODE&amp;$A10&amp;SEL_TAA_CODE, ROW_SEX, 0), MATCH(I$7, COL_SEX, 0))</f>
        <v>-18.88</v>
      </c>
      <c r="J10" s="19" t="str" cm="1">
        <f t="array" ref="J10">$G$8 &amp; IF(ABS($I10 / INDEX(DATA_SEX, MATCH($F10&amp;SEL_DOM_CODE&amp;$A10&amp;SEL_TAA_CODE, ROW_SEX, 0), MATCH(J$7, COL_SEX, 0))) &gt;= 1.96, IF($I10 &gt; 0, " &gt; ", " &lt; "), " = ") &amp; $H$8</f>
        <v>Males &lt; Females</v>
      </c>
      <c r="M10" s="39" t="s">
        <v>19</v>
      </c>
      <c r="N10" s="39" t="str" cm="1">
        <f t="array" ref="N10">INDEX($J:$J, MATCH(INDEX(YEAR_LEVEL, MATCH($M10, YEAR_LEVEL_NAME, 0))&amp;N$8, $A:$A&amp;$B:$B,0))</f>
        <v>No change</v>
      </c>
      <c r="O10" s="40" t="str" cm="1">
        <f t="array" ref="O10">INDEX($J:$J, MATCH(INDEX(YEAR_LEVEL, MATCH($M10, YEAR_LEVEL_NAME, 0))&amp;O$8, $A:$A&amp;$B:$B,0))</f>
        <v>No change</v>
      </c>
    </row>
    <row r="11" spans="1:15" x14ac:dyDescent="0.25">
      <c r="A11" s="5" t="s">
        <v>51</v>
      </c>
      <c r="E11" s="48"/>
      <c r="F11" s="17">
        <v>2018</v>
      </c>
      <c r="G11" s="18" cm="1">
        <f t="array" ref="G11">INDEX(DATA_SEX, MATCH($F11&amp;SEL_DOM_CODE&amp;$A11&amp;SEL_TAA_CODE, ROW_SEX, 0), MATCH(G$7, COL_SEX, 0))</f>
        <v>426.84</v>
      </c>
      <c r="H11" s="18" cm="1">
        <f t="array" ref="H11">INDEX(DATA_SEX, MATCH($F11&amp;SEL_DOM_CODE&amp;$A11&amp;SEL_TAA_CODE, ROW_SEX, 0), MATCH(H$7, COL_SEX, 0))</f>
        <v>441.14</v>
      </c>
      <c r="I11" s="18" cm="1">
        <f t="array" ref="I11">INDEX(DATA_SEX, MATCH($F11&amp;SEL_DOM_CODE&amp;$A11&amp;SEL_TAA_CODE, ROW_SEX, 0), MATCH(I$7, COL_SEX, 0))</f>
        <v>-14.3</v>
      </c>
      <c r="J11" s="19" t="str" cm="1">
        <f t="array" ref="J11">$G$8 &amp; IF(ABS($I11 / INDEX(DATA_SEX, MATCH($F11&amp;SEL_DOM_CODE&amp;$A11&amp;SEL_TAA_CODE, ROW_SEX, 0), MATCH(J$7, COL_SEX, 0))) &gt;= 1.96, IF($I11 &gt; 0, " &gt; ", " &lt; "), " = ") &amp; $H$8</f>
        <v>Males &lt; Females</v>
      </c>
      <c r="M11" s="41" t="s">
        <v>20</v>
      </c>
      <c r="N11" s="41" t="str" cm="1">
        <f t="array" ref="N11">INDEX($J:$J, MATCH(INDEX(YEAR_LEVEL, MATCH($M11, YEAR_LEVEL_NAME, 0))&amp;N$8, $A:$A&amp;$B:$B,0))</f>
        <v>Wider</v>
      </c>
      <c r="O11" s="42" t="str" cm="1">
        <f t="array" ref="O11">INDEX($J:$J, MATCH(INDEX(YEAR_LEVEL, MATCH($M11, YEAR_LEVEL_NAME, 0))&amp;O$8, $A:$A&amp;$B:$B,0))</f>
        <v>No change</v>
      </c>
    </row>
    <row r="12" spans="1:15" ht="15.75" thickBot="1" x14ac:dyDescent="0.3">
      <c r="A12" s="5" t="s">
        <v>51</v>
      </c>
      <c r="E12" s="48"/>
      <c r="F12" s="17">
        <v>2019</v>
      </c>
      <c r="G12" s="18" cm="1">
        <f t="array" ref="G12">INDEX(DATA_SEX, MATCH($F12&amp;SEL_DOM_CODE&amp;$A12&amp;SEL_TAA_CODE, ROW_SEX, 0), MATCH(G$7, COL_SEX, 0))</f>
        <v>425.29</v>
      </c>
      <c r="H12" s="18" cm="1">
        <f t="array" ref="H12">INDEX(DATA_SEX, MATCH($F12&amp;SEL_DOM_CODE&amp;$A12&amp;SEL_TAA_CODE, ROW_SEX, 0), MATCH(H$7, COL_SEX, 0))</f>
        <v>439.46</v>
      </c>
      <c r="I12" s="18" cm="1">
        <f t="array" ref="I12">INDEX(DATA_SEX, MATCH($F12&amp;SEL_DOM_CODE&amp;$A12&amp;SEL_TAA_CODE, ROW_SEX, 0), MATCH(I$7, COL_SEX, 0))</f>
        <v>-14.16</v>
      </c>
      <c r="J12" s="19" t="str" cm="1">
        <f t="array" ref="J12">$G$8 &amp; IF(ABS($I12 / INDEX(DATA_SEX, MATCH($F12&amp;SEL_DOM_CODE&amp;$A12&amp;SEL_TAA_CODE, ROW_SEX, 0), MATCH(J$7, COL_SEX, 0))) &gt;= 1.96, IF($I12 &gt; 0, " &gt; ", " &lt; "), " = ") &amp; $H$8</f>
        <v>Males &lt; Females</v>
      </c>
      <c r="M12" s="43" t="s">
        <v>21</v>
      </c>
      <c r="N12" s="43" t="str" cm="1">
        <f t="array" ref="N12">INDEX($J:$J, MATCH(INDEX(YEAR_LEVEL, MATCH($M12, YEAR_LEVEL_NAME, 0))&amp;N$8, $A:$A&amp;$B:$B,0))</f>
        <v>Wider</v>
      </c>
      <c r="O12" s="44" t="str" cm="1">
        <f t="array" ref="O12">INDEX($J:$J, MATCH(INDEX(YEAR_LEVEL, MATCH($M12, YEAR_LEVEL_NAME, 0))&amp;O$8, $A:$A&amp;$B:$B,0))</f>
        <v>No change</v>
      </c>
    </row>
    <row r="13" spans="1:15" x14ac:dyDescent="0.25">
      <c r="A13" s="5" t="s">
        <v>51</v>
      </c>
      <c r="E13" s="48"/>
      <c r="F13" s="17">
        <v>2021</v>
      </c>
      <c r="G13" s="18" cm="1">
        <f t="array" ref="G13">INDEX(DATA_SEX, MATCH($F13&amp;SEL_DOM_CODE&amp;$A13&amp;SEL_TAA_CODE, ROW_SEX, 0), MATCH(G$7, COL_SEX, 0))</f>
        <v>428.64</v>
      </c>
      <c r="H13" s="18" cm="1">
        <f t="array" ref="H13">INDEX(DATA_SEX, MATCH($F13&amp;SEL_DOM_CODE&amp;$A13&amp;SEL_TAA_CODE, ROW_SEX, 0), MATCH(H$7, COL_SEX, 0))</f>
        <v>447.63</v>
      </c>
      <c r="I13" s="18" cm="1">
        <f t="array" ref="I13">INDEX(DATA_SEX, MATCH($F13&amp;SEL_DOM_CODE&amp;$A13&amp;SEL_TAA_CODE, ROW_SEX, 0), MATCH(I$7, COL_SEX, 0))</f>
        <v>-18.989999999999998</v>
      </c>
      <c r="J13" s="19" t="str" cm="1">
        <f t="array" ref="J13">$G$8 &amp; IF(ABS($I13 / INDEX(DATA_SEX, MATCH($F13&amp;SEL_DOM_CODE&amp;$A13&amp;SEL_TAA_CODE, ROW_SEX, 0), MATCH(J$7, COL_SEX, 0))) &gt;= 1.96, IF($I13 &gt; 0, " &gt; ", " &lt; "), " = ") &amp; $H$8</f>
        <v>Males &lt; Females</v>
      </c>
    </row>
    <row r="14" spans="1:15" x14ac:dyDescent="0.25">
      <c r="A14" s="5" t="s">
        <v>51</v>
      </c>
      <c r="B14" s="5">
        <v>2016</v>
      </c>
      <c r="C14" s="5">
        <v>2021</v>
      </c>
      <c r="E14" s="59" t="s">
        <v>56</v>
      </c>
      <c r="F14" s="60"/>
      <c r="G14" s="60"/>
      <c r="H14" s="60"/>
      <c r="I14" s="20">
        <f xml:space="preserve"> I13-I9</f>
        <v>0.98000000000000043</v>
      </c>
      <c r="J14" s="21" t="str" cm="1">
        <f t="array" ref="J14">IF(ABS($I14 / SQRT(SUMSQ(INDEX(DATA_SEX, MATCH($B14&amp;SEL_DOM_CODE&amp;$A14&amp;SEL_TAA_CODE, ROW_SEX, 0), MATCH(J$7, COL_SEX, 0)), INDEX(DATA_SEX, MATCH($C14&amp;SEL_DOM_CODE&amp;$A14&amp;SEL_TAA_CODE, ROW_SEX, 0), MATCH(J$7, COL_SEX, 0))))) &gt;= 1.96, IF(ABS($I13) &gt; ABS($I9), "Wider", "Narrower"), "No change")</f>
        <v>No change</v>
      </c>
    </row>
    <row r="15" spans="1:15" x14ac:dyDescent="0.25">
      <c r="A15" s="5" t="s">
        <v>51</v>
      </c>
      <c r="B15" s="5">
        <v>2019</v>
      </c>
      <c r="C15" s="5">
        <v>2021</v>
      </c>
      <c r="E15" s="61" t="s">
        <v>57</v>
      </c>
      <c r="F15" s="62"/>
      <c r="G15" s="62"/>
      <c r="H15" s="62"/>
      <c r="I15" s="22">
        <f xml:space="preserve"> I13-I12</f>
        <v>-4.8299999999999983</v>
      </c>
      <c r="J15" s="23" t="str" cm="1">
        <f t="array" ref="J15">IF(ABS($I15 / SQRT(SUMSQ(INDEX(DATA_SEX, MATCH($B15&amp;SEL_DOM_CODE&amp;$A15&amp;SEL_TAA_CODE, ROW_SEX, 0), MATCH(J$7, COL_SEX, 0)), INDEX(DATA_SEX, MATCH($C15&amp;SEL_DOM_CODE&amp;$A15&amp;SEL_TAA_CODE, ROW_SEX, 0), MATCH(J$7, COL_SEX, 0))))) &gt;= 1.96, IF(ABS($I13) &gt; ABS($I12), "Wider", "Narrower"), "No change")</f>
        <v>Wider</v>
      </c>
    </row>
    <row r="16" spans="1:15" x14ac:dyDescent="0.25">
      <c r="A16" s="5" t="s">
        <v>52</v>
      </c>
      <c r="E16" s="65" t="str">
        <f>INDEX(YEAR_LEVEL_NAME, MATCH($A16, YEAR_LEVEL, 0))</f>
        <v>Year 5</v>
      </c>
      <c r="F16" s="24">
        <v>2016</v>
      </c>
      <c r="G16" s="25" cm="1">
        <f t="array" ref="G16">INDEX(DATA_SEX, MATCH($F16&amp;SEL_DOM_CODE&amp;$A16&amp;SEL_TAA_CODE, ROW_SEX, 0), MATCH(G$7, COL_SEX, 0))</f>
        <v>494.55</v>
      </c>
      <c r="H16" s="25" cm="1">
        <f t="array" ref="H16">INDEX(DATA_SEX, MATCH($F16&amp;SEL_DOM_CODE&amp;$A16&amp;SEL_TAA_CODE, ROW_SEX, 0), MATCH(H$7, COL_SEX, 0))</f>
        <v>508.66</v>
      </c>
      <c r="I16" s="25" cm="1">
        <f t="array" ref="I16">INDEX(DATA_SEX, MATCH($F16&amp;SEL_DOM_CODE&amp;$A16&amp;SEL_TAA_CODE, ROW_SEX, 0), MATCH(I$7, COL_SEX, 0))</f>
        <v>-14.11</v>
      </c>
      <c r="J16" s="19" t="str" cm="1">
        <f t="array" ref="J16">$G$8 &amp; IF(ABS($I16 / INDEX(DATA_SEX, MATCH($F16&amp;SEL_DOM_CODE&amp;$A16&amp;SEL_TAA_CODE, ROW_SEX, 0), MATCH(J$7, COL_SEX, 0))) &gt;= 1.96, IF($I16 &gt; 0, " &gt; ", " &lt; "), " = ") &amp; $H$8</f>
        <v>Males &lt; Females</v>
      </c>
    </row>
    <row r="17" spans="1:10" x14ac:dyDescent="0.25">
      <c r="A17" s="5" t="s">
        <v>52</v>
      </c>
      <c r="E17" s="48"/>
      <c r="F17" s="17">
        <v>2017</v>
      </c>
      <c r="G17" s="18" cm="1">
        <f t="array" ref="G17">INDEX(DATA_SEX, MATCH($F17&amp;SEL_DOM_CODE&amp;$A17&amp;SEL_TAA_CODE, ROW_SEX, 0), MATCH(G$7, COL_SEX, 0))</f>
        <v>499.83</v>
      </c>
      <c r="H17" s="18" cm="1">
        <f t="array" ref="H17">INDEX(DATA_SEX, MATCH($F17&amp;SEL_DOM_CODE&amp;$A17&amp;SEL_TAA_CODE, ROW_SEX, 0), MATCH(H$7, COL_SEX, 0))</f>
        <v>511.9</v>
      </c>
      <c r="I17" s="18" cm="1">
        <f t="array" ref="I17">INDEX(DATA_SEX, MATCH($F17&amp;SEL_DOM_CODE&amp;$A17&amp;SEL_TAA_CODE, ROW_SEX, 0), MATCH(I$7, COL_SEX, 0))</f>
        <v>-12.06</v>
      </c>
      <c r="J17" s="19" t="str" cm="1">
        <f t="array" ref="J17">$G$8 &amp; IF(ABS($I17 / INDEX(DATA_SEX, MATCH($F17&amp;SEL_DOM_CODE&amp;$A17&amp;SEL_TAA_CODE, ROW_SEX, 0), MATCH(J$7, COL_SEX, 0))) &gt;= 1.96, IF($I17 &gt; 0, " &gt; ", " &lt; "), " = ") &amp; $H$8</f>
        <v>Males &lt; Females</v>
      </c>
    </row>
    <row r="18" spans="1:10" x14ac:dyDescent="0.25">
      <c r="A18" s="5" t="s">
        <v>52</v>
      </c>
      <c r="E18" s="48"/>
      <c r="F18" s="17">
        <v>2018</v>
      </c>
      <c r="G18" s="18" cm="1">
        <f t="array" ref="G18">INDEX(DATA_SEX, MATCH($F18&amp;SEL_DOM_CODE&amp;$A18&amp;SEL_TAA_CODE, ROW_SEX, 0), MATCH(G$7, COL_SEX, 0))</f>
        <v>505.09</v>
      </c>
      <c r="H18" s="18" cm="1">
        <f t="array" ref="H18">INDEX(DATA_SEX, MATCH($F18&amp;SEL_DOM_CODE&amp;$A18&amp;SEL_TAA_CODE, ROW_SEX, 0), MATCH(H$7, COL_SEX, 0))</f>
        <v>513.75</v>
      </c>
      <c r="I18" s="18" cm="1">
        <f t="array" ref="I18">INDEX(DATA_SEX, MATCH($F18&amp;SEL_DOM_CODE&amp;$A18&amp;SEL_TAA_CODE, ROW_SEX, 0), MATCH(I$7, COL_SEX, 0))</f>
        <v>-8.66</v>
      </c>
      <c r="J18" s="19" t="str" cm="1">
        <f t="array" ref="J18">$G$8 &amp; IF(ABS($I18 / INDEX(DATA_SEX, MATCH($F18&amp;SEL_DOM_CODE&amp;$A18&amp;SEL_TAA_CODE, ROW_SEX, 0), MATCH(J$7, COL_SEX, 0))) &gt;= 1.96, IF($I18 &gt; 0, " &gt; ", " &lt; "), " = ") &amp; $H$8</f>
        <v>Males &lt; Females</v>
      </c>
    </row>
    <row r="19" spans="1:10" x14ac:dyDescent="0.25">
      <c r="A19" s="5" t="s">
        <v>52</v>
      </c>
      <c r="E19" s="48"/>
      <c r="F19" s="17">
        <v>2019</v>
      </c>
      <c r="G19" s="18" cm="1">
        <f t="array" ref="G19">INDEX(DATA_SEX, MATCH($F19&amp;SEL_DOM_CODE&amp;$A19&amp;SEL_TAA_CODE, ROW_SEX, 0), MATCH(G$7, COL_SEX, 0))</f>
        <v>499.6</v>
      </c>
      <c r="H19" s="18" cm="1">
        <f t="array" ref="H19">INDEX(DATA_SEX, MATCH($F19&amp;SEL_DOM_CODE&amp;$A19&amp;SEL_TAA_CODE, ROW_SEX, 0), MATCH(H$7, COL_SEX, 0))</f>
        <v>512.84</v>
      </c>
      <c r="I19" s="18" cm="1">
        <f t="array" ref="I19">INDEX(DATA_SEX, MATCH($F19&amp;SEL_DOM_CODE&amp;$A19&amp;SEL_TAA_CODE, ROW_SEX, 0), MATCH(I$7, COL_SEX, 0))</f>
        <v>-13.24</v>
      </c>
      <c r="J19" s="19" t="str" cm="1">
        <f t="array" ref="J19">$G$8 &amp; IF(ABS($I19 / INDEX(DATA_SEX, MATCH($F19&amp;SEL_DOM_CODE&amp;$A19&amp;SEL_TAA_CODE, ROW_SEX, 0), MATCH(J$7, COL_SEX, 0))) &gt;= 1.96, IF($I19 &gt; 0, " &gt; ", " &lt; "), " = ") &amp; $H$8</f>
        <v>Males &lt; Females</v>
      </c>
    </row>
    <row r="20" spans="1:10" x14ac:dyDescent="0.25">
      <c r="A20" s="5" t="s">
        <v>52</v>
      </c>
      <c r="E20" s="48"/>
      <c r="F20" s="17">
        <v>2021</v>
      </c>
      <c r="G20" s="18" cm="1">
        <f t="array" ref="G20">INDEX(DATA_SEX, MATCH($F20&amp;SEL_DOM_CODE&amp;$A20&amp;SEL_TAA_CODE, ROW_SEX, 0), MATCH(G$7, COL_SEX, 0))</f>
        <v>505.05</v>
      </c>
      <c r="H20" s="18" cm="1">
        <f t="array" ref="H20">INDEX(DATA_SEX, MATCH($F20&amp;SEL_DOM_CODE&amp;$A20&amp;SEL_TAA_CODE, ROW_SEX, 0), MATCH(H$7, COL_SEX, 0))</f>
        <v>517.87</v>
      </c>
      <c r="I20" s="18" cm="1">
        <f t="array" ref="I20">INDEX(DATA_SEX, MATCH($F20&amp;SEL_DOM_CODE&amp;$A20&amp;SEL_TAA_CODE, ROW_SEX, 0), MATCH(I$7, COL_SEX, 0))</f>
        <v>-12.81</v>
      </c>
      <c r="J20" s="19" t="str" cm="1">
        <f t="array" ref="J20">$G$8 &amp; IF(ABS($I20 / INDEX(DATA_SEX, MATCH($F20&amp;SEL_DOM_CODE&amp;$A20&amp;SEL_TAA_CODE, ROW_SEX, 0), MATCH(J$7, COL_SEX, 0))) &gt;= 1.96, IF($I20 &gt; 0, " &gt; ", " &lt; "), " = ") &amp; $H$8</f>
        <v>Males &lt; Females</v>
      </c>
    </row>
    <row r="21" spans="1:10" x14ac:dyDescent="0.25">
      <c r="A21" s="5" t="s">
        <v>52</v>
      </c>
      <c r="B21" s="5">
        <v>2016</v>
      </c>
      <c r="C21" s="5">
        <v>2021</v>
      </c>
      <c r="E21" s="66" t="s">
        <v>56</v>
      </c>
      <c r="F21" s="67"/>
      <c r="G21" s="67"/>
      <c r="H21" s="67"/>
      <c r="I21" s="26">
        <f xml:space="preserve"> I20-I16</f>
        <v>1.2999999999999989</v>
      </c>
      <c r="J21" s="27" t="str" cm="1">
        <f t="array" ref="J21">IF(ABS($I21 / SQRT(SUMSQ(INDEX(DATA_SEX, MATCH($B21&amp;SEL_DOM_CODE&amp;$A21&amp;SEL_TAA_CODE, ROW_SEX, 0), MATCH(J$7, COL_SEX, 0)), INDEX(DATA_SEX, MATCH($C21&amp;SEL_DOM_CODE&amp;$A21&amp;SEL_TAA_CODE, ROW_SEX, 0), MATCH(J$7, COL_SEX, 0))))) &gt;= 1.96, IF(ABS($I20) &gt; ABS($I16), "Wider", "Narrower"), "No change")</f>
        <v>No change</v>
      </c>
    </row>
    <row r="22" spans="1:10" x14ac:dyDescent="0.25">
      <c r="A22" s="5" t="s">
        <v>52</v>
      </c>
      <c r="B22" s="5">
        <v>2019</v>
      </c>
      <c r="C22" s="5">
        <v>2021</v>
      </c>
      <c r="E22" s="57" t="s">
        <v>57</v>
      </c>
      <c r="F22" s="58"/>
      <c r="G22" s="58"/>
      <c r="H22" s="58"/>
      <c r="I22" s="28">
        <f xml:space="preserve"> I20-I19</f>
        <v>0.42999999999999972</v>
      </c>
      <c r="J22" s="29" t="str" cm="1">
        <f t="array" ref="J22">IF(ABS($I22 / SQRT(SUMSQ(INDEX(DATA_SEX, MATCH($B22&amp;SEL_DOM_CODE&amp;$A22&amp;SEL_TAA_CODE, ROW_SEX, 0), MATCH(J$7, COL_SEX, 0)), INDEX(DATA_SEX, MATCH($C22&amp;SEL_DOM_CODE&amp;$A22&amp;SEL_TAA_CODE, ROW_SEX, 0), MATCH(J$7, COL_SEX, 0))))) &gt;= 1.96, IF(ABS($I20) &gt; ABS($I19), "Wider", "Narrower"), "No change")</f>
        <v>No change</v>
      </c>
    </row>
    <row r="23" spans="1:10" x14ac:dyDescent="0.25">
      <c r="A23" s="5" t="s">
        <v>53</v>
      </c>
      <c r="E23" s="65" t="str">
        <f>INDEX(YEAR_LEVEL_NAME, MATCH($A23, YEAR_LEVEL, 0))</f>
        <v>Year 7</v>
      </c>
      <c r="F23" s="24">
        <v>2016</v>
      </c>
      <c r="G23" s="25" cm="1">
        <f t="array" ref="G23">INDEX(DATA_SEX, MATCH($F23&amp;SEL_DOM_CODE&amp;$A23&amp;SEL_TAA_CODE, ROW_SEX, 0), MATCH(G$7, COL_SEX, 0))</f>
        <v>536.37</v>
      </c>
      <c r="H23" s="25" cm="1">
        <f t="array" ref="H23">INDEX(DATA_SEX, MATCH($F23&amp;SEL_DOM_CODE&amp;$A23&amp;SEL_TAA_CODE, ROW_SEX, 0), MATCH(H$7, COL_SEX, 0))</f>
        <v>545.53</v>
      </c>
      <c r="I23" s="25" cm="1">
        <f t="array" ref="I23">INDEX(DATA_SEX, MATCH($F23&amp;SEL_DOM_CODE&amp;$A23&amp;SEL_TAA_CODE, ROW_SEX, 0), MATCH(I$7, COL_SEX, 0))</f>
        <v>-9.16</v>
      </c>
      <c r="J23" s="19" t="str" cm="1">
        <f t="array" ref="J23">$G$8 &amp; IF(ABS($I23 / INDEX(DATA_SEX, MATCH($F23&amp;SEL_DOM_CODE&amp;$A23&amp;SEL_TAA_CODE, ROW_SEX, 0), MATCH(J$7, COL_SEX, 0))) &gt;= 1.96, IF($I23 &gt; 0, " &gt; ", " &lt; "), " = ") &amp; $H$8</f>
        <v>Males &lt; Females</v>
      </c>
    </row>
    <row r="24" spans="1:10" x14ac:dyDescent="0.25">
      <c r="A24" s="5" t="s">
        <v>53</v>
      </c>
      <c r="E24" s="48"/>
      <c r="F24" s="17">
        <v>2017</v>
      </c>
      <c r="G24" s="18" cm="1">
        <f t="array" ref="G24">INDEX(DATA_SEX, MATCH($F24&amp;SEL_DOM_CODE&amp;$A24&amp;SEL_TAA_CODE, ROW_SEX, 0), MATCH(G$7, COL_SEX, 0))</f>
        <v>538.14</v>
      </c>
      <c r="H24" s="18" cm="1">
        <f t="array" ref="H24">INDEX(DATA_SEX, MATCH($F24&amp;SEL_DOM_CODE&amp;$A24&amp;SEL_TAA_CODE, ROW_SEX, 0), MATCH(H$7, COL_SEX, 0))</f>
        <v>551.67999999999995</v>
      </c>
      <c r="I24" s="18" cm="1">
        <f t="array" ref="I24">INDEX(DATA_SEX, MATCH($F24&amp;SEL_DOM_CODE&amp;$A24&amp;SEL_TAA_CODE, ROW_SEX, 0), MATCH(I$7, COL_SEX, 0))</f>
        <v>-13.55</v>
      </c>
      <c r="J24" s="19" t="str" cm="1">
        <f t="array" ref="J24">$G$8 &amp; IF(ABS($I24 / INDEX(DATA_SEX, MATCH($F24&amp;SEL_DOM_CODE&amp;$A24&amp;SEL_TAA_CODE, ROW_SEX, 0), MATCH(J$7, COL_SEX, 0))) &gt;= 1.96, IF($I24 &gt; 0, " &gt; ", " &lt; "), " = ") &amp; $H$8</f>
        <v>Males &lt; Females</v>
      </c>
    </row>
    <row r="25" spans="1:10" x14ac:dyDescent="0.25">
      <c r="A25" s="5" t="s">
        <v>53</v>
      </c>
      <c r="E25" s="48"/>
      <c r="F25" s="17">
        <v>2018</v>
      </c>
      <c r="G25" s="18" cm="1">
        <f t="array" ref="G25">INDEX(DATA_SEX, MATCH($F25&amp;SEL_DOM_CODE&amp;$A25&amp;SEL_TAA_CODE, ROW_SEX, 0), MATCH(G$7, COL_SEX, 0))</f>
        <v>536.67999999999995</v>
      </c>
      <c r="H25" s="18" cm="1">
        <f t="array" ref="H25">INDEX(DATA_SEX, MATCH($F25&amp;SEL_DOM_CODE&amp;$A25&amp;SEL_TAA_CODE, ROW_SEX, 0), MATCH(H$7, COL_SEX, 0))</f>
        <v>547.94000000000005</v>
      </c>
      <c r="I25" s="18" cm="1">
        <f t="array" ref="I25">INDEX(DATA_SEX, MATCH($F25&amp;SEL_DOM_CODE&amp;$A25&amp;SEL_TAA_CODE, ROW_SEX, 0), MATCH(I$7, COL_SEX, 0))</f>
        <v>-11.26</v>
      </c>
      <c r="J25" s="19" t="str" cm="1">
        <f t="array" ref="J25">$G$8 &amp; IF(ABS($I25 / INDEX(DATA_SEX, MATCH($F25&amp;SEL_DOM_CODE&amp;$A25&amp;SEL_TAA_CODE, ROW_SEX, 0), MATCH(J$7, COL_SEX, 0))) &gt;= 1.96, IF($I25 &gt; 0, " &gt; ", " &lt; "), " = ") &amp; $H$8</f>
        <v>Males &lt; Females</v>
      </c>
    </row>
    <row r="26" spans="1:10" x14ac:dyDescent="0.25">
      <c r="A26" s="5" t="s">
        <v>53</v>
      </c>
      <c r="E26" s="48"/>
      <c r="F26" s="17">
        <v>2019</v>
      </c>
      <c r="G26" s="18" cm="1">
        <f t="array" ref="G26">INDEX(DATA_SEX, MATCH($F26&amp;SEL_DOM_CODE&amp;$A26&amp;SEL_TAA_CODE, ROW_SEX, 0), MATCH(G$7, COL_SEX, 0))</f>
        <v>540.19000000000005</v>
      </c>
      <c r="H26" s="18" cm="1">
        <f t="array" ref="H26">INDEX(DATA_SEX, MATCH($F26&amp;SEL_DOM_CODE&amp;$A26&amp;SEL_TAA_CODE, ROW_SEX, 0), MATCH(H$7, COL_SEX, 0))</f>
        <v>552.6</v>
      </c>
      <c r="I26" s="18" cm="1">
        <f t="array" ref="I26">INDEX(DATA_SEX, MATCH($F26&amp;SEL_DOM_CODE&amp;$A26&amp;SEL_TAA_CODE, ROW_SEX, 0), MATCH(I$7, COL_SEX, 0))</f>
        <v>-12.41</v>
      </c>
      <c r="J26" s="19" t="str" cm="1">
        <f t="array" ref="J26">$G$8 &amp; IF(ABS($I26 / INDEX(DATA_SEX, MATCH($F26&amp;SEL_DOM_CODE&amp;$A26&amp;SEL_TAA_CODE, ROW_SEX, 0), MATCH(J$7, COL_SEX, 0))) &gt;= 1.96, IF($I26 &gt; 0, " &gt; ", " &lt; "), " = ") &amp; $H$8</f>
        <v>Males &lt; Females</v>
      </c>
    </row>
    <row r="27" spans="1:10" x14ac:dyDescent="0.25">
      <c r="A27" s="5" t="s">
        <v>53</v>
      </c>
      <c r="E27" s="48"/>
      <c r="F27" s="17">
        <v>2021</v>
      </c>
      <c r="G27" s="18" cm="1">
        <f t="array" ref="G27">INDEX(DATA_SEX, MATCH($F27&amp;SEL_DOM_CODE&amp;$A27&amp;SEL_TAA_CODE, ROW_SEX, 0), MATCH(G$7, COL_SEX, 0))</f>
        <v>535.47</v>
      </c>
      <c r="H27" s="18" cm="1">
        <f t="array" ref="H27">INDEX(DATA_SEX, MATCH($F27&amp;SEL_DOM_CODE&amp;$A27&amp;SEL_TAA_CODE, ROW_SEX, 0), MATCH(H$7, COL_SEX, 0))</f>
        <v>549.41</v>
      </c>
      <c r="I27" s="18" cm="1">
        <f t="array" ref="I27">INDEX(DATA_SEX, MATCH($F27&amp;SEL_DOM_CODE&amp;$A27&amp;SEL_TAA_CODE, ROW_SEX, 0), MATCH(I$7, COL_SEX, 0))</f>
        <v>-13.94</v>
      </c>
      <c r="J27" s="19" t="str" cm="1">
        <f t="array" ref="J27">$G$8 &amp; IF(ABS($I27 / INDEX(DATA_SEX, MATCH($F27&amp;SEL_DOM_CODE&amp;$A27&amp;SEL_TAA_CODE, ROW_SEX, 0), MATCH(J$7, COL_SEX, 0))) &gt;= 1.96, IF($I27 &gt; 0, " &gt; ", " &lt; "), " = ") &amp; $H$8</f>
        <v>Males &lt; Females</v>
      </c>
    </row>
    <row r="28" spans="1:10" x14ac:dyDescent="0.25">
      <c r="A28" s="5" t="s">
        <v>53</v>
      </c>
      <c r="B28" s="5">
        <v>2016</v>
      </c>
      <c r="C28" s="5">
        <v>2021</v>
      </c>
      <c r="E28" s="66" t="s">
        <v>56</v>
      </c>
      <c r="F28" s="67"/>
      <c r="G28" s="67"/>
      <c r="H28" s="67"/>
      <c r="I28" s="26">
        <f xml:space="preserve"> I27-I23</f>
        <v>-4.7799999999999994</v>
      </c>
      <c r="J28" s="27" t="str" cm="1">
        <f t="array" ref="J28">IF(ABS($I28 / SQRT(SUMSQ(INDEX(DATA_SEX, MATCH($B28&amp;SEL_DOM_CODE&amp;$A28&amp;SEL_TAA_CODE, ROW_SEX, 0), MATCH(J$7, COL_SEX, 0)), INDEX(DATA_SEX, MATCH($C28&amp;SEL_DOM_CODE&amp;$A28&amp;SEL_TAA_CODE, ROW_SEX, 0), MATCH(J$7, COL_SEX, 0))))) &gt;= 1.96, IF(ABS($I27) &gt; ABS($I23), "Wider", "Narrower"), "No change")</f>
        <v>Wider</v>
      </c>
    </row>
    <row r="29" spans="1:10" x14ac:dyDescent="0.25">
      <c r="A29" s="5" t="s">
        <v>53</v>
      </c>
      <c r="B29" s="5">
        <v>2019</v>
      </c>
      <c r="C29" s="5">
        <v>2021</v>
      </c>
      <c r="E29" s="57" t="s">
        <v>57</v>
      </c>
      <c r="F29" s="58"/>
      <c r="G29" s="58"/>
      <c r="H29" s="58"/>
      <c r="I29" s="28">
        <f xml:space="preserve"> I27-I26</f>
        <v>-1.5299999999999994</v>
      </c>
      <c r="J29" s="29" t="str" cm="1">
        <f t="array" ref="J29">IF(ABS($I29 / SQRT(SUMSQ(INDEX(DATA_SEX, MATCH($B29&amp;SEL_DOM_CODE&amp;$A29&amp;SEL_TAA_CODE, ROW_SEX, 0), MATCH(J$7, COL_SEX, 0)), INDEX(DATA_SEX, MATCH($C29&amp;SEL_DOM_CODE&amp;$A29&amp;SEL_TAA_CODE, ROW_SEX, 0), MATCH(J$7, COL_SEX, 0))))) &gt;= 1.96, IF(ABS($I27) &gt; ABS($I26), "Wider", "Narrower"), "No change")</f>
        <v>No change</v>
      </c>
    </row>
    <row r="30" spans="1:10" x14ac:dyDescent="0.25">
      <c r="A30" s="5" t="s">
        <v>54</v>
      </c>
      <c r="E30" s="65" t="str">
        <f>INDEX(YEAR_LEVEL_NAME, MATCH($A30, YEAR_LEVEL, 0))</f>
        <v>Year 9</v>
      </c>
      <c r="F30" s="24">
        <v>2016</v>
      </c>
      <c r="G30" s="25" cm="1">
        <f t="array" ref="G30">INDEX(DATA_SEX, MATCH($F30&amp;SEL_DOM_CODE&amp;$A30&amp;SEL_TAA_CODE, ROW_SEX, 0), MATCH(G$7, COL_SEX, 0))</f>
        <v>576.62</v>
      </c>
      <c r="H30" s="25" cm="1">
        <f t="array" ref="H30">INDEX(DATA_SEX, MATCH($F30&amp;SEL_DOM_CODE&amp;$A30&amp;SEL_TAA_CODE, ROW_SEX, 0), MATCH(H$7, COL_SEX, 0))</f>
        <v>585.17999999999995</v>
      </c>
      <c r="I30" s="25" cm="1">
        <f t="array" ref="I30">INDEX(DATA_SEX, MATCH($F30&amp;SEL_DOM_CODE&amp;$A30&amp;SEL_TAA_CODE, ROW_SEX, 0), MATCH(I$7, COL_SEX, 0))</f>
        <v>-8.5500000000000007</v>
      </c>
      <c r="J30" s="19" t="str" cm="1">
        <f t="array" ref="J30">$G$8 &amp; IF(ABS($I30 / INDEX(DATA_SEX, MATCH($F30&amp;SEL_DOM_CODE&amp;$A30&amp;SEL_TAA_CODE, ROW_SEX, 0), MATCH(J$7, COL_SEX, 0))) &gt;= 1.96, IF($I30 &gt; 0, " &gt; ", " &lt; "), " = ") &amp; $H$8</f>
        <v>Males &lt; Females</v>
      </c>
    </row>
    <row r="31" spans="1:10" x14ac:dyDescent="0.25">
      <c r="A31" s="5" t="s">
        <v>54</v>
      </c>
      <c r="E31" s="48"/>
      <c r="F31" s="17">
        <v>2017</v>
      </c>
      <c r="G31" s="18" cm="1">
        <f t="array" ref="G31">INDEX(DATA_SEX, MATCH($F31&amp;SEL_DOM_CODE&amp;$A31&amp;SEL_TAA_CODE, ROW_SEX, 0), MATCH(G$7, COL_SEX, 0))</f>
        <v>574.47</v>
      </c>
      <c r="H31" s="18" cm="1">
        <f t="array" ref="H31">INDEX(DATA_SEX, MATCH($F31&amp;SEL_DOM_CODE&amp;$A31&amp;SEL_TAA_CODE, ROW_SEX, 0), MATCH(H$7, COL_SEX, 0))</f>
        <v>587.62</v>
      </c>
      <c r="I31" s="18" cm="1">
        <f t="array" ref="I31">INDEX(DATA_SEX, MATCH($F31&amp;SEL_DOM_CODE&amp;$A31&amp;SEL_TAA_CODE, ROW_SEX, 0), MATCH(I$7, COL_SEX, 0))</f>
        <v>-13.15</v>
      </c>
      <c r="J31" s="19" t="str" cm="1">
        <f t="array" ref="J31">$G$8 &amp; IF(ABS($I31 / INDEX(DATA_SEX, MATCH($F31&amp;SEL_DOM_CODE&amp;$A31&amp;SEL_TAA_CODE, ROW_SEX, 0), MATCH(J$7, COL_SEX, 0))) &gt;= 1.96, IF($I31 &gt; 0, " &gt; ", " &lt; "), " = ") &amp; $H$8</f>
        <v>Males &lt; Females</v>
      </c>
    </row>
    <row r="32" spans="1:10" x14ac:dyDescent="0.25">
      <c r="A32" s="5" t="s">
        <v>54</v>
      </c>
      <c r="E32" s="48"/>
      <c r="F32" s="17">
        <v>2018</v>
      </c>
      <c r="G32" s="18" cm="1">
        <f t="array" ref="G32">INDEX(DATA_SEX, MATCH($F32&amp;SEL_DOM_CODE&amp;$A32&amp;SEL_TAA_CODE, ROW_SEX, 0), MATCH(G$7, COL_SEX, 0))</f>
        <v>578.9</v>
      </c>
      <c r="H32" s="18" cm="1">
        <f t="array" ref="H32">INDEX(DATA_SEX, MATCH($F32&amp;SEL_DOM_CODE&amp;$A32&amp;SEL_TAA_CODE, ROW_SEX, 0), MATCH(H$7, COL_SEX, 0))</f>
        <v>589.69000000000005</v>
      </c>
      <c r="I32" s="18" cm="1">
        <f t="array" ref="I32">INDEX(DATA_SEX, MATCH($F32&amp;SEL_DOM_CODE&amp;$A32&amp;SEL_TAA_CODE, ROW_SEX, 0), MATCH(I$7, COL_SEX, 0))</f>
        <v>-10.79</v>
      </c>
      <c r="J32" s="19" t="str" cm="1">
        <f t="array" ref="J32">$G$8 &amp; IF(ABS($I32 / INDEX(DATA_SEX, MATCH($F32&amp;SEL_DOM_CODE&amp;$A32&amp;SEL_TAA_CODE, ROW_SEX, 0), MATCH(J$7, COL_SEX, 0))) &gt;= 1.96, IF($I32 &gt; 0, " &gt; ", " &lt; "), " = ") &amp; $H$8</f>
        <v>Males &lt; Females</v>
      </c>
    </row>
    <row r="33" spans="1:10" x14ac:dyDescent="0.25">
      <c r="A33" s="5" t="s">
        <v>54</v>
      </c>
      <c r="E33" s="48"/>
      <c r="F33" s="17">
        <v>2019</v>
      </c>
      <c r="G33" s="18" cm="1">
        <f t="array" ref="G33">INDEX(DATA_SEX, MATCH($F33&amp;SEL_DOM_CODE&amp;$A33&amp;SEL_TAA_CODE, ROW_SEX, 0), MATCH(G$7, COL_SEX, 0))</f>
        <v>574.12</v>
      </c>
      <c r="H33" s="18" cm="1">
        <f t="array" ref="H33">INDEX(DATA_SEX, MATCH($F33&amp;SEL_DOM_CODE&amp;$A33&amp;SEL_TAA_CODE, ROW_SEX, 0), MATCH(H$7, COL_SEX, 0))</f>
        <v>588.79</v>
      </c>
      <c r="I33" s="18" cm="1">
        <f t="array" ref="I33">INDEX(DATA_SEX, MATCH($F33&amp;SEL_DOM_CODE&amp;$A33&amp;SEL_TAA_CODE, ROW_SEX, 0), MATCH(I$7, COL_SEX, 0))</f>
        <v>-14.67</v>
      </c>
      <c r="J33" s="19" t="str" cm="1">
        <f t="array" ref="J33">$G$8 &amp; IF(ABS($I33 / INDEX(DATA_SEX, MATCH($F33&amp;SEL_DOM_CODE&amp;$A33&amp;SEL_TAA_CODE, ROW_SEX, 0), MATCH(J$7, COL_SEX, 0))) &gt;= 1.96, IF($I33 &gt; 0, " &gt; ", " &lt; "), " = ") &amp; $H$8</f>
        <v>Males &lt; Females</v>
      </c>
    </row>
    <row r="34" spans="1:10" x14ac:dyDescent="0.25">
      <c r="A34" s="5" t="s">
        <v>54</v>
      </c>
      <c r="E34" s="48"/>
      <c r="F34" s="17">
        <v>2021</v>
      </c>
      <c r="G34" s="18" cm="1">
        <f t="array" ref="G34">INDEX(DATA_SEX, MATCH($F34&amp;SEL_DOM_CODE&amp;$A34&amp;SEL_TAA_CODE, ROW_SEX, 0), MATCH(G$7, COL_SEX, 0))</f>
        <v>570.09</v>
      </c>
      <c r="H34" s="18" cm="1">
        <f t="array" ref="H34">INDEX(DATA_SEX, MATCH($F34&amp;SEL_DOM_CODE&amp;$A34&amp;SEL_TAA_CODE, ROW_SEX, 0), MATCH(H$7, COL_SEX, 0))</f>
        <v>583.89</v>
      </c>
      <c r="I34" s="18" cm="1">
        <f t="array" ref="I34">INDEX(DATA_SEX, MATCH($F34&amp;SEL_DOM_CODE&amp;$A34&amp;SEL_TAA_CODE, ROW_SEX, 0), MATCH(I$7, COL_SEX, 0))</f>
        <v>-13.8</v>
      </c>
      <c r="J34" s="19" t="str" cm="1">
        <f t="array" ref="J34">$G$8 &amp; IF(ABS($I34 / INDEX(DATA_SEX, MATCH($F34&amp;SEL_DOM_CODE&amp;$A34&amp;SEL_TAA_CODE, ROW_SEX, 0), MATCH(J$7, COL_SEX, 0))) &gt;= 1.96, IF($I34 &gt; 0, " &gt; ", " &lt; "), " = ") &amp; $H$8</f>
        <v>Males &lt; Females</v>
      </c>
    </row>
    <row r="35" spans="1:10" x14ac:dyDescent="0.25">
      <c r="A35" s="5" t="s">
        <v>54</v>
      </c>
      <c r="B35" s="5">
        <v>2016</v>
      </c>
      <c r="C35" s="5">
        <v>2021</v>
      </c>
      <c r="E35" s="66" t="s">
        <v>56</v>
      </c>
      <c r="F35" s="67"/>
      <c r="G35" s="67"/>
      <c r="H35" s="67"/>
      <c r="I35" s="26">
        <f xml:space="preserve"> I34-I30</f>
        <v>-5.25</v>
      </c>
      <c r="J35" s="27" t="str" cm="1">
        <f t="array" ref="J35">IF(ABS($I35 / SQRT(SUMSQ(INDEX(DATA_SEX, MATCH($B35&amp;SEL_DOM_CODE&amp;$A35&amp;SEL_TAA_CODE, ROW_SEX, 0), MATCH(J$7, COL_SEX, 0)), INDEX(DATA_SEX, MATCH($C35&amp;SEL_DOM_CODE&amp;$A35&amp;SEL_TAA_CODE, ROW_SEX, 0), MATCH(J$7, COL_SEX, 0))))) &gt;= 1.96, IF(ABS($I34) &gt; ABS($I30), "Wider", "Narrower"), "No change")</f>
        <v>Wider</v>
      </c>
    </row>
    <row r="36" spans="1:10" ht="15.75" thickBot="1" x14ac:dyDescent="0.3">
      <c r="A36" s="5" t="s">
        <v>54</v>
      </c>
      <c r="B36" s="5">
        <v>2019</v>
      </c>
      <c r="C36" s="5">
        <v>2021</v>
      </c>
      <c r="E36" s="63" t="s">
        <v>57</v>
      </c>
      <c r="F36" s="64"/>
      <c r="G36" s="64"/>
      <c r="H36" s="64"/>
      <c r="I36" s="30">
        <f xml:space="preserve"> I34-I33</f>
        <v>0.86999999999999922</v>
      </c>
      <c r="J36" s="31" t="str" cm="1">
        <f t="array" ref="J36">IF(ABS($I36 / SQRT(SUMSQ(INDEX(DATA_SEX, MATCH($B36&amp;SEL_DOM_CODE&amp;$A36&amp;SEL_TAA_CODE, ROW_SEX, 0), MATCH(J$7, COL_SEX, 0)), INDEX(DATA_SEX, MATCH($C36&amp;SEL_DOM_CODE&amp;$A36&amp;SEL_TAA_CODE, ROW_SEX, 0), MATCH(J$7, COL_SEX, 0))))) &gt;= 1.96, IF(ABS($I34) &gt; ABS($I33), "Wider", "Narrower"), "No change")</f>
        <v>No change</v>
      </c>
    </row>
    <row r="37" spans="1:10" x14ac:dyDescent="0.25">
      <c r="E37" s="47" t="s">
        <v>64</v>
      </c>
    </row>
  </sheetData>
  <sheetProtection algorithmName="SHA-512" hashValue="Tyh7Z8uvJ2THWPUITpeP3Jarz9e8+iXFEzCLsFnzihQbWnWKHRrHJN66MtDLa+pGB7TWhV0WEgi6pmKyvzBI0Q==" saltValue="5cR7jpbd+BV58IBL9N9DCw==" spinCount="100000" sheet="1" objects="1" scenarios="1"/>
  <mergeCells count="17">
    <mergeCell ref="E22:H22"/>
    <mergeCell ref="E14:H14"/>
    <mergeCell ref="E15:H15"/>
    <mergeCell ref="E36:H36"/>
    <mergeCell ref="E23:E27"/>
    <mergeCell ref="E28:H28"/>
    <mergeCell ref="E29:H29"/>
    <mergeCell ref="E30:E34"/>
    <mergeCell ref="E35:H35"/>
    <mergeCell ref="E16:E20"/>
    <mergeCell ref="E21:H21"/>
    <mergeCell ref="E9:E13"/>
    <mergeCell ref="E2:J2"/>
    <mergeCell ref="N6:O6"/>
    <mergeCell ref="F3:J3"/>
    <mergeCell ref="F4:J4"/>
    <mergeCell ref="E6:J6"/>
  </mergeCells>
  <conditionalFormatting sqref="I9:I36">
    <cfRule type="expression" dxfId="1" priority="1">
      <formula>NOT(OR(IFERROR(SEARCH("=",$J9), 0) &gt; 0, IFERROR(SEARCH("No change",$J9), 0) &gt; 0))</formula>
    </cfRule>
  </conditionalFormatting>
  <conditionalFormatting sqref="J9:J36">
    <cfRule type="expression" dxfId="0" priority="5">
      <formula>NOT(OR(IFERROR(SEARCH("=",$J9), 0) &gt; 0, IFERROR(SEARCH("No change",$J9), 0) &gt; 0))</formula>
    </cfRule>
  </conditionalFormatting>
  <dataValidations count="1">
    <dataValidation type="list" showInputMessage="1" showErrorMessage="1" sqref="F3:F4" xr:uid="{25D6F6E9-A197-4DC6-AD97-5CEEC289A78E}">
      <formula1>INDIRECT($C3&amp;"_NAME")</formula1>
    </dataValidation>
  </dataValidations>
  <pageMargins left="0.7" right="0.7" top="0.75" bottom="0.75" header="0.3" footer="0.3"/>
  <pageSetup orientation="portrait" r:id="rId1"/>
  <headerFooter>
    <oddHeader>&amp;C&amp;"Calibri"&amp;12&amp;K000000OFFICIAL&amp;1#_x000D_&amp;"Calibri"&amp;11&amp;K000000</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89F0A-E7A1-4A32-BEBE-CB474CCA1375}">
  <dimension ref="A1:K901"/>
  <sheetViews>
    <sheetView workbookViewId="0">
      <selection activeCell="C6" sqref="C6"/>
    </sheetView>
  </sheetViews>
  <sheetFormatPr defaultRowHeight="15" x14ac:dyDescent="0.25"/>
  <sheetData>
    <row r="1" spans="1:11" x14ac:dyDescent="0.25">
      <c r="A1" t="s">
        <v>55</v>
      </c>
      <c r="B1" t="s">
        <v>42</v>
      </c>
      <c r="C1" t="s">
        <v>43</v>
      </c>
      <c r="D1" t="s">
        <v>44</v>
      </c>
      <c r="E1" t="s">
        <v>5</v>
      </c>
      <c r="F1" t="s">
        <v>45</v>
      </c>
      <c r="G1" t="s">
        <v>46</v>
      </c>
      <c r="H1" t="s">
        <v>47</v>
      </c>
      <c r="I1" t="s">
        <v>48</v>
      </c>
      <c r="J1" t="s">
        <v>49</v>
      </c>
      <c r="K1" t="s">
        <v>50</v>
      </c>
    </row>
    <row r="2" spans="1:11" x14ac:dyDescent="0.25">
      <c r="A2" t="str">
        <f>B2&amp;C2&amp;D2&amp;E2</f>
        <v>2016GY3AAA</v>
      </c>
      <c r="B2" s="1">
        <v>2016</v>
      </c>
      <c r="C2" t="s">
        <v>14</v>
      </c>
      <c r="D2" t="s">
        <v>51</v>
      </c>
      <c r="E2" t="s">
        <v>30</v>
      </c>
      <c r="F2" s="2">
        <v>425.19</v>
      </c>
      <c r="G2" s="2">
        <v>0.66</v>
      </c>
      <c r="H2" s="2">
        <v>446.78</v>
      </c>
      <c r="I2" s="2">
        <v>0.62</v>
      </c>
      <c r="J2" s="2">
        <v>-21.59</v>
      </c>
      <c r="K2" s="2">
        <v>0.9</v>
      </c>
    </row>
    <row r="3" spans="1:11" x14ac:dyDescent="0.25">
      <c r="A3" t="str">
        <f t="shared" ref="A3:A66" si="0">B3&amp;C3&amp;D3&amp;E3</f>
        <v>2017GY3AAA</v>
      </c>
      <c r="B3" s="1">
        <v>2017</v>
      </c>
      <c r="C3" t="s">
        <v>14</v>
      </c>
      <c r="D3" t="s">
        <v>51</v>
      </c>
      <c r="E3" t="s">
        <v>30</v>
      </c>
      <c r="F3" s="2">
        <v>428.48</v>
      </c>
      <c r="G3" s="2">
        <v>0.72</v>
      </c>
      <c r="H3" s="2">
        <v>450.26</v>
      </c>
      <c r="I3" s="2">
        <v>0.65</v>
      </c>
      <c r="J3" s="2">
        <v>-21.79</v>
      </c>
      <c r="K3" s="2">
        <v>0.97</v>
      </c>
    </row>
    <row r="4" spans="1:11" x14ac:dyDescent="0.25">
      <c r="A4" t="str">
        <f t="shared" si="0"/>
        <v>2018GY3AAA</v>
      </c>
      <c r="B4" s="1">
        <v>2018</v>
      </c>
      <c r="C4" t="s">
        <v>14</v>
      </c>
      <c r="D4" t="s">
        <v>51</v>
      </c>
      <c r="E4" t="s">
        <v>30</v>
      </c>
      <c r="F4" s="2">
        <v>423.83</v>
      </c>
      <c r="G4" s="2">
        <v>0.68</v>
      </c>
      <c r="H4" s="2">
        <v>440.05</v>
      </c>
      <c r="I4" s="2">
        <v>0.63</v>
      </c>
      <c r="J4" s="2">
        <v>-16.22</v>
      </c>
      <c r="K4" s="2">
        <v>0.92</v>
      </c>
    </row>
    <row r="5" spans="1:11" x14ac:dyDescent="0.25">
      <c r="A5" t="str">
        <f t="shared" si="0"/>
        <v>2019GY3AAA</v>
      </c>
      <c r="B5" s="1">
        <v>2019</v>
      </c>
      <c r="C5" t="s">
        <v>14</v>
      </c>
      <c r="D5" t="s">
        <v>51</v>
      </c>
      <c r="E5" t="s">
        <v>30</v>
      </c>
      <c r="F5" s="2">
        <v>431.44</v>
      </c>
      <c r="G5" s="2">
        <v>0.72</v>
      </c>
      <c r="H5" s="2">
        <v>449</v>
      </c>
      <c r="I5" s="2">
        <v>0.66</v>
      </c>
      <c r="J5" s="2">
        <v>-17.57</v>
      </c>
      <c r="K5" s="2">
        <v>0.97</v>
      </c>
    </row>
    <row r="6" spans="1:11" x14ac:dyDescent="0.25">
      <c r="A6" t="str">
        <f t="shared" si="0"/>
        <v>2021GY3AAA</v>
      </c>
      <c r="B6" s="1">
        <v>2021</v>
      </c>
      <c r="C6" t="s">
        <v>14</v>
      </c>
      <c r="D6" t="s">
        <v>51</v>
      </c>
      <c r="E6" t="s">
        <v>30</v>
      </c>
      <c r="F6" s="2">
        <v>424.98</v>
      </c>
      <c r="G6" s="2">
        <v>0.7</v>
      </c>
      <c r="H6" s="2">
        <v>440.34</v>
      </c>
      <c r="I6" s="2">
        <v>0.66</v>
      </c>
      <c r="J6" s="2">
        <v>-15.36</v>
      </c>
      <c r="K6" s="2">
        <v>0.97</v>
      </c>
    </row>
    <row r="7" spans="1:11" x14ac:dyDescent="0.25">
      <c r="A7" t="str">
        <f t="shared" si="0"/>
        <v>2016GY3ACT</v>
      </c>
      <c r="B7" s="1">
        <v>2016</v>
      </c>
      <c r="C7" t="s">
        <v>14</v>
      </c>
      <c r="D7" t="s">
        <v>51</v>
      </c>
      <c r="E7" t="s">
        <v>29</v>
      </c>
      <c r="F7" s="2">
        <v>428.76</v>
      </c>
      <c r="G7" s="2">
        <v>3.54</v>
      </c>
      <c r="H7" s="2">
        <v>455.89</v>
      </c>
      <c r="I7" s="2">
        <v>3.72</v>
      </c>
      <c r="J7" s="2">
        <v>-27.13</v>
      </c>
      <c r="K7" s="2">
        <v>5.14</v>
      </c>
    </row>
    <row r="8" spans="1:11" x14ac:dyDescent="0.25">
      <c r="A8" t="str">
        <f t="shared" si="0"/>
        <v>2017GY3ACT</v>
      </c>
      <c r="B8" s="1">
        <v>2017</v>
      </c>
      <c r="C8" t="s">
        <v>14</v>
      </c>
      <c r="D8" t="s">
        <v>51</v>
      </c>
      <c r="E8" t="s">
        <v>29</v>
      </c>
      <c r="F8" s="2">
        <v>435.08</v>
      </c>
      <c r="G8" s="2">
        <v>4.04</v>
      </c>
      <c r="H8" s="2">
        <v>456.95</v>
      </c>
      <c r="I8" s="2">
        <v>3.95</v>
      </c>
      <c r="J8" s="2">
        <v>-21.87</v>
      </c>
      <c r="K8" s="2">
        <v>5.65</v>
      </c>
    </row>
    <row r="9" spans="1:11" x14ac:dyDescent="0.25">
      <c r="A9" t="str">
        <f t="shared" si="0"/>
        <v>2018GY3ACT</v>
      </c>
      <c r="B9" s="1">
        <v>2018</v>
      </c>
      <c r="C9" t="s">
        <v>14</v>
      </c>
      <c r="D9" t="s">
        <v>51</v>
      </c>
      <c r="E9" t="s">
        <v>29</v>
      </c>
      <c r="F9" s="2">
        <v>435.17</v>
      </c>
      <c r="G9" s="2">
        <v>2.4700000000000002</v>
      </c>
      <c r="H9" s="2">
        <v>445.22</v>
      </c>
      <c r="I9" s="2">
        <v>2.2000000000000002</v>
      </c>
      <c r="J9" s="2">
        <v>-10.050000000000001</v>
      </c>
      <c r="K9" s="2">
        <v>3.3</v>
      </c>
    </row>
    <row r="10" spans="1:11" x14ac:dyDescent="0.25">
      <c r="A10" t="str">
        <f t="shared" si="0"/>
        <v>2019GY3ACT</v>
      </c>
      <c r="B10" s="1">
        <v>2019</v>
      </c>
      <c r="C10" t="s">
        <v>14</v>
      </c>
      <c r="D10" t="s">
        <v>51</v>
      </c>
      <c r="E10" t="s">
        <v>29</v>
      </c>
      <c r="F10" s="2">
        <v>437.05</v>
      </c>
      <c r="G10" s="2">
        <v>3.79</v>
      </c>
      <c r="H10" s="2">
        <v>454.99</v>
      </c>
      <c r="I10" s="2">
        <v>3.89</v>
      </c>
      <c r="J10" s="2">
        <v>-17.93</v>
      </c>
      <c r="K10" s="2">
        <v>5.43</v>
      </c>
    </row>
    <row r="11" spans="1:11" x14ac:dyDescent="0.25">
      <c r="A11" t="str">
        <f t="shared" si="0"/>
        <v>2021GY3ACT</v>
      </c>
      <c r="B11" s="1">
        <v>2021</v>
      </c>
      <c r="C11" t="s">
        <v>14</v>
      </c>
      <c r="D11" t="s">
        <v>51</v>
      </c>
      <c r="E11" t="s">
        <v>29</v>
      </c>
      <c r="F11" s="2">
        <v>429.75</v>
      </c>
      <c r="G11" s="2">
        <v>3.53</v>
      </c>
      <c r="H11" s="2">
        <v>448.88</v>
      </c>
      <c r="I11" s="2">
        <v>3.03</v>
      </c>
      <c r="J11" s="2">
        <v>-19.13</v>
      </c>
      <c r="K11" s="2">
        <v>4.66</v>
      </c>
    </row>
    <row r="12" spans="1:11" x14ac:dyDescent="0.25">
      <c r="A12" t="str">
        <f t="shared" si="0"/>
        <v>2016GY3NSW</v>
      </c>
      <c r="B12" s="1">
        <v>2016</v>
      </c>
      <c r="C12" t="s">
        <v>14</v>
      </c>
      <c r="D12" t="s">
        <v>51</v>
      </c>
      <c r="E12" t="s">
        <v>22</v>
      </c>
      <c r="F12" s="2">
        <v>430.67</v>
      </c>
      <c r="G12" s="2">
        <v>1.22</v>
      </c>
      <c r="H12" s="2">
        <v>451.05</v>
      </c>
      <c r="I12" s="2">
        <v>1.18</v>
      </c>
      <c r="J12" s="2">
        <v>-20.38</v>
      </c>
      <c r="K12" s="2">
        <v>1.69</v>
      </c>
    </row>
    <row r="13" spans="1:11" x14ac:dyDescent="0.25">
      <c r="A13" t="str">
        <f t="shared" si="0"/>
        <v>2017GY3NSW</v>
      </c>
      <c r="B13" s="1">
        <v>2017</v>
      </c>
      <c r="C13" t="s">
        <v>14</v>
      </c>
      <c r="D13" t="s">
        <v>51</v>
      </c>
      <c r="E13" t="s">
        <v>22</v>
      </c>
      <c r="F13" s="2">
        <v>434.23</v>
      </c>
      <c r="G13" s="2">
        <v>1.3</v>
      </c>
      <c r="H13" s="2">
        <v>455.69</v>
      </c>
      <c r="I13" s="2">
        <v>1.19</v>
      </c>
      <c r="J13" s="2">
        <v>-21.46</v>
      </c>
      <c r="K13" s="2">
        <v>1.76</v>
      </c>
    </row>
    <row r="14" spans="1:11" x14ac:dyDescent="0.25">
      <c r="A14" t="str">
        <f t="shared" si="0"/>
        <v>2018GY3NSW</v>
      </c>
      <c r="B14" s="1">
        <v>2018</v>
      </c>
      <c r="C14" t="s">
        <v>14</v>
      </c>
      <c r="D14" t="s">
        <v>51</v>
      </c>
      <c r="E14" t="s">
        <v>22</v>
      </c>
      <c r="F14" s="2">
        <v>431.14</v>
      </c>
      <c r="G14" s="2">
        <v>1.21</v>
      </c>
      <c r="H14" s="2">
        <v>446.04</v>
      </c>
      <c r="I14" s="2">
        <v>1.1000000000000001</v>
      </c>
      <c r="J14" s="2">
        <v>-14.9</v>
      </c>
      <c r="K14" s="2">
        <v>1.64</v>
      </c>
    </row>
    <row r="15" spans="1:11" x14ac:dyDescent="0.25">
      <c r="A15" t="str">
        <f t="shared" si="0"/>
        <v>2019GY3NSW</v>
      </c>
      <c r="B15" s="1">
        <v>2019</v>
      </c>
      <c r="C15" t="s">
        <v>14</v>
      </c>
      <c r="D15" t="s">
        <v>51</v>
      </c>
      <c r="E15" t="s">
        <v>22</v>
      </c>
      <c r="F15" s="2">
        <v>438.4</v>
      </c>
      <c r="G15" s="2">
        <v>1.34</v>
      </c>
      <c r="H15" s="2">
        <v>454.98</v>
      </c>
      <c r="I15" s="2">
        <v>1.2</v>
      </c>
      <c r="J15" s="2">
        <v>-16.579999999999998</v>
      </c>
      <c r="K15" s="2">
        <v>1.8</v>
      </c>
    </row>
    <row r="16" spans="1:11" x14ac:dyDescent="0.25">
      <c r="A16" t="str">
        <f t="shared" si="0"/>
        <v>2021GY3NSW</v>
      </c>
      <c r="B16" s="1">
        <v>2021</v>
      </c>
      <c r="C16" t="s">
        <v>14</v>
      </c>
      <c r="D16" t="s">
        <v>51</v>
      </c>
      <c r="E16" t="s">
        <v>22</v>
      </c>
      <c r="F16" s="2">
        <v>435.06</v>
      </c>
      <c r="G16" s="2">
        <v>1.32</v>
      </c>
      <c r="H16" s="2">
        <v>450.98</v>
      </c>
      <c r="I16" s="2">
        <v>1.23</v>
      </c>
      <c r="J16" s="2">
        <v>-15.91</v>
      </c>
      <c r="K16" s="2">
        <v>1.81</v>
      </c>
    </row>
    <row r="17" spans="1:11" x14ac:dyDescent="0.25">
      <c r="A17" t="str">
        <f t="shared" si="0"/>
        <v>2016GY3NT</v>
      </c>
      <c r="B17" s="1">
        <v>2016</v>
      </c>
      <c r="C17" t="s">
        <v>14</v>
      </c>
      <c r="D17" t="s">
        <v>51</v>
      </c>
      <c r="E17" t="s">
        <v>28</v>
      </c>
      <c r="F17" s="2">
        <v>336.96</v>
      </c>
      <c r="G17" s="2">
        <v>10.14</v>
      </c>
      <c r="H17" s="2">
        <v>361.07</v>
      </c>
      <c r="I17" s="2">
        <v>9.89</v>
      </c>
      <c r="J17" s="2">
        <v>-24.11</v>
      </c>
      <c r="K17" s="2">
        <v>14.16</v>
      </c>
    </row>
    <row r="18" spans="1:11" x14ac:dyDescent="0.25">
      <c r="A18" t="str">
        <f t="shared" si="0"/>
        <v>2017GY3NT</v>
      </c>
      <c r="B18" s="1">
        <v>2017</v>
      </c>
      <c r="C18" t="s">
        <v>14</v>
      </c>
      <c r="D18" t="s">
        <v>51</v>
      </c>
      <c r="E18" t="s">
        <v>28</v>
      </c>
      <c r="F18" s="2">
        <v>314.08999999999997</v>
      </c>
      <c r="G18" s="2">
        <v>12.79</v>
      </c>
      <c r="H18" s="2">
        <v>344.18</v>
      </c>
      <c r="I18" s="2">
        <v>12.82</v>
      </c>
      <c r="J18" s="2">
        <v>-30.1</v>
      </c>
      <c r="K18" s="2">
        <v>18.11</v>
      </c>
    </row>
    <row r="19" spans="1:11" x14ac:dyDescent="0.25">
      <c r="A19" t="str">
        <f t="shared" si="0"/>
        <v>2018GY3NT</v>
      </c>
      <c r="B19" s="1">
        <v>2018</v>
      </c>
      <c r="C19" t="s">
        <v>14</v>
      </c>
      <c r="D19" t="s">
        <v>51</v>
      </c>
      <c r="E19" t="s">
        <v>28</v>
      </c>
      <c r="F19" s="2">
        <v>296.7</v>
      </c>
      <c r="G19" s="2">
        <v>15.12</v>
      </c>
      <c r="H19" s="2">
        <v>325.92</v>
      </c>
      <c r="I19" s="2">
        <v>13.87</v>
      </c>
      <c r="J19" s="2">
        <v>-29.22</v>
      </c>
      <c r="K19" s="2">
        <v>20.52</v>
      </c>
    </row>
    <row r="20" spans="1:11" x14ac:dyDescent="0.25">
      <c r="A20" t="str">
        <f t="shared" si="0"/>
        <v>2019GY3NT</v>
      </c>
      <c r="B20" s="1">
        <v>2019</v>
      </c>
      <c r="C20" t="s">
        <v>14</v>
      </c>
      <c r="D20" t="s">
        <v>51</v>
      </c>
      <c r="E20" t="s">
        <v>28</v>
      </c>
      <c r="F20" s="2">
        <v>329.73</v>
      </c>
      <c r="G20" s="2">
        <v>12.02</v>
      </c>
      <c r="H20" s="2">
        <v>349.72</v>
      </c>
      <c r="I20" s="2">
        <v>11.5</v>
      </c>
      <c r="J20" s="2">
        <v>-19.989999999999998</v>
      </c>
      <c r="K20" s="2">
        <v>16.63</v>
      </c>
    </row>
    <row r="21" spans="1:11" x14ac:dyDescent="0.25">
      <c r="A21" t="str">
        <f t="shared" si="0"/>
        <v>2021GY3NT</v>
      </c>
      <c r="B21" s="1">
        <v>2021</v>
      </c>
      <c r="C21" t="s">
        <v>14</v>
      </c>
      <c r="D21" t="s">
        <v>51</v>
      </c>
      <c r="E21" t="s">
        <v>28</v>
      </c>
      <c r="F21" s="2">
        <v>344.35</v>
      </c>
      <c r="G21" s="2">
        <v>9.74</v>
      </c>
      <c r="H21" s="2">
        <v>363.07</v>
      </c>
      <c r="I21" s="2">
        <v>9.09</v>
      </c>
      <c r="J21" s="2">
        <v>-18.72</v>
      </c>
      <c r="K21" s="2">
        <v>13.32</v>
      </c>
    </row>
    <row r="22" spans="1:11" x14ac:dyDescent="0.25">
      <c r="A22" t="str">
        <f t="shared" si="0"/>
        <v>2016GY3QLD</v>
      </c>
      <c r="B22" s="1">
        <v>2016</v>
      </c>
      <c r="C22" t="s">
        <v>14</v>
      </c>
      <c r="D22" t="s">
        <v>51</v>
      </c>
      <c r="E22" t="s">
        <v>24</v>
      </c>
      <c r="F22" s="2">
        <v>422.11</v>
      </c>
      <c r="G22" s="2">
        <v>1.42</v>
      </c>
      <c r="H22" s="2">
        <v>444.58</v>
      </c>
      <c r="I22" s="2">
        <v>1.32</v>
      </c>
      <c r="J22" s="2">
        <v>-22.48</v>
      </c>
      <c r="K22" s="2">
        <v>1.94</v>
      </c>
    </row>
    <row r="23" spans="1:11" x14ac:dyDescent="0.25">
      <c r="A23" t="str">
        <f t="shared" si="0"/>
        <v>2017GY3QLD</v>
      </c>
      <c r="B23" s="1">
        <v>2017</v>
      </c>
      <c r="C23" t="s">
        <v>14</v>
      </c>
      <c r="D23" t="s">
        <v>51</v>
      </c>
      <c r="E23" t="s">
        <v>24</v>
      </c>
      <c r="F23" s="2">
        <v>425.56</v>
      </c>
      <c r="G23" s="2">
        <v>1.53</v>
      </c>
      <c r="H23" s="2">
        <v>448.63</v>
      </c>
      <c r="I23" s="2">
        <v>1.38</v>
      </c>
      <c r="J23" s="2">
        <v>-23.07</v>
      </c>
      <c r="K23" s="2">
        <v>2.06</v>
      </c>
    </row>
    <row r="24" spans="1:11" x14ac:dyDescent="0.25">
      <c r="A24" t="str">
        <f t="shared" si="0"/>
        <v>2018GY3QLD</v>
      </c>
      <c r="B24" s="1">
        <v>2018</v>
      </c>
      <c r="C24" t="s">
        <v>14</v>
      </c>
      <c r="D24" t="s">
        <v>51</v>
      </c>
      <c r="E24" t="s">
        <v>24</v>
      </c>
      <c r="F24" s="2">
        <v>420.52</v>
      </c>
      <c r="G24" s="2">
        <v>1.51</v>
      </c>
      <c r="H24" s="2">
        <v>438.56</v>
      </c>
      <c r="I24" s="2">
        <v>1.43</v>
      </c>
      <c r="J24" s="2">
        <v>-18.04</v>
      </c>
      <c r="K24" s="2">
        <v>2.08</v>
      </c>
    </row>
    <row r="25" spans="1:11" x14ac:dyDescent="0.25">
      <c r="A25" t="str">
        <f t="shared" si="0"/>
        <v>2019GY3QLD</v>
      </c>
      <c r="B25" s="1">
        <v>2019</v>
      </c>
      <c r="C25" t="s">
        <v>14</v>
      </c>
      <c r="D25" t="s">
        <v>51</v>
      </c>
      <c r="E25" t="s">
        <v>24</v>
      </c>
      <c r="F25" s="2">
        <v>422.67</v>
      </c>
      <c r="G25" s="2">
        <v>1.57</v>
      </c>
      <c r="H25" s="2">
        <v>439.35</v>
      </c>
      <c r="I25" s="2">
        <v>1.44</v>
      </c>
      <c r="J25" s="2">
        <v>-16.68</v>
      </c>
      <c r="K25" s="2">
        <v>2.13</v>
      </c>
    </row>
    <row r="26" spans="1:11" x14ac:dyDescent="0.25">
      <c r="A26" t="str">
        <f t="shared" si="0"/>
        <v>2021GY3QLD</v>
      </c>
      <c r="B26" s="1">
        <v>2021</v>
      </c>
      <c r="C26" t="s">
        <v>14</v>
      </c>
      <c r="D26" t="s">
        <v>51</v>
      </c>
      <c r="E26" t="s">
        <v>24</v>
      </c>
      <c r="F26" s="2">
        <v>412.91</v>
      </c>
      <c r="G26" s="2">
        <v>1.61</v>
      </c>
      <c r="H26" s="2">
        <v>428.95</v>
      </c>
      <c r="I26" s="2">
        <v>1.5</v>
      </c>
      <c r="J26" s="2">
        <v>-16.04</v>
      </c>
      <c r="K26" s="2">
        <v>2.2000000000000002</v>
      </c>
    </row>
    <row r="27" spans="1:11" x14ac:dyDescent="0.25">
      <c r="A27" t="str">
        <f t="shared" si="0"/>
        <v>2016GY3SA</v>
      </c>
      <c r="B27" s="1">
        <v>2016</v>
      </c>
      <c r="C27" t="s">
        <v>14</v>
      </c>
      <c r="D27" t="s">
        <v>51</v>
      </c>
      <c r="E27" t="s">
        <v>25</v>
      </c>
      <c r="F27" s="2">
        <v>409.28</v>
      </c>
      <c r="G27" s="2">
        <v>2.25</v>
      </c>
      <c r="H27" s="2">
        <v>431.38</v>
      </c>
      <c r="I27" s="2">
        <v>2.13</v>
      </c>
      <c r="J27" s="2">
        <v>-22.1</v>
      </c>
      <c r="K27" s="2">
        <v>3.1</v>
      </c>
    </row>
    <row r="28" spans="1:11" x14ac:dyDescent="0.25">
      <c r="A28" t="str">
        <f t="shared" si="0"/>
        <v>2017GY3SA</v>
      </c>
      <c r="B28" s="1">
        <v>2017</v>
      </c>
      <c r="C28" t="s">
        <v>14</v>
      </c>
      <c r="D28" t="s">
        <v>51</v>
      </c>
      <c r="E28" t="s">
        <v>25</v>
      </c>
      <c r="F28" s="2">
        <v>407.88</v>
      </c>
      <c r="G28" s="2">
        <v>2.4</v>
      </c>
      <c r="H28" s="2">
        <v>433.28</v>
      </c>
      <c r="I28" s="2">
        <v>2.19</v>
      </c>
      <c r="J28" s="2">
        <v>-25.4</v>
      </c>
      <c r="K28" s="2">
        <v>3.25</v>
      </c>
    </row>
    <row r="29" spans="1:11" x14ac:dyDescent="0.25">
      <c r="A29" t="str">
        <f t="shared" si="0"/>
        <v>2018GY3SA</v>
      </c>
      <c r="B29" s="1">
        <v>2018</v>
      </c>
      <c r="C29" t="s">
        <v>14</v>
      </c>
      <c r="D29" t="s">
        <v>51</v>
      </c>
      <c r="E29" t="s">
        <v>25</v>
      </c>
      <c r="F29" s="2">
        <v>405.62</v>
      </c>
      <c r="G29" s="2">
        <v>2.15</v>
      </c>
      <c r="H29" s="2">
        <v>424.28</v>
      </c>
      <c r="I29" s="2">
        <v>2.04</v>
      </c>
      <c r="J29" s="2">
        <v>-18.66</v>
      </c>
      <c r="K29" s="2">
        <v>2.97</v>
      </c>
    </row>
    <row r="30" spans="1:11" x14ac:dyDescent="0.25">
      <c r="A30" t="str">
        <f t="shared" si="0"/>
        <v>2019GY3SA</v>
      </c>
      <c r="B30" s="1">
        <v>2019</v>
      </c>
      <c r="C30" t="s">
        <v>14</v>
      </c>
      <c r="D30" t="s">
        <v>51</v>
      </c>
      <c r="E30" t="s">
        <v>25</v>
      </c>
      <c r="F30" s="2">
        <v>414.65</v>
      </c>
      <c r="G30" s="2">
        <v>2.2999999999999998</v>
      </c>
      <c r="H30" s="2">
        <v>436.38</v>
      </c>
      <c r="I30" s="2">
        <v>2.16</v>
      </c>
      <c r="J30" s="2">
        <v>-21.72</v>
      </c>
      <c r="K30" s="2">
        <v>3.16</v>
      </c>
    </row>
    <row r="31" spans="1:11" x14ac:dyDescent="0.25">
      <c r="A31" t="str">
        <f t="shared" si="0"/>
        <v>2021GY3SA</v>
      </c>
      <c r="B31" s="1">
        <v>2021</v>
      </c>
      <c r="C31" t="s">
        <v>14</v>
      </c>
      <c r="D31" t="s">
        <v>51</v>
      </c>
      <c r="E31" t="s">
        <v>25</v>
      </c>
      <c r="F31" s="2">
        <v>409.32</v>
      </c>
      <c r="G31" s="2">
        <v>2.1</v>
      </c>
      <c r="H31" s="2">
        <v>426.76</v>
      </c>
      <c r="I31" s="2">
        <v>2.06</v>
      </c>
      <c r="J31" s="2">
        <v>-17.440000000000001</v>
      </c>
      <c r="K31" s="2">
        <v>2.94</v>
      </c>
    </row>
    <row r="32" spans="1:11" x14ac:dyDescent="0.25">
      <c r="A32" t="str">
        <f t="shared" si="0"/>
        <v>2016GY3TAS</v>
      </c>
      <c r="B32" s="1">
        <v>2016</v>
      </c>
      <c r="C32" t="s">
        <v>14</v>
      </c>
      <c r="D32" t="s">
        <v>51</v>
      </c>
      <c r="E32" t="s">
        <v>27</v>
      </c>
      <c r="F32" s="2">
        <v>401.52</v>
      </c>
      <c r="G32" s="2">
        <v>3.37</v>
      </c>
      <c r="H32" s="2">
        <v>434.49</v>
      </c>
      <c r="I32" s="2">
        <v>3.28</v>
      </c>
      <c r="J32" s="2">
        <v>-32.97</v>
      </c>
      <c r="K32" s="2">
        <v>4.7</v>
      </c>
    </row>
    <row r="33" spans="1:11" x14ac:dyDescent="0.25">
      <c r="A33" t="str">
        <f t="shared" si="0"/>
        <v>2017GY3TAS</v>
      </c>
      <c r="B33" s="1">
        <v>2017</v>
      </c>
      <c r="C33" t="s">
        <v>14</v>
      </c>
      <c r="D33" t="s">
        <v>51</v>
      </c>
      <c r="E33" t="s">
        <v>27</v>
      </c>
      <c r="F33" s="2">
        <v>411.81</v>
      </c>
      <c r="G33" s="2">
        <v>3.71</v>
      </c>
      <c r="H33" s="2">
        <v>440.57</v>
      </c>
      <c r="I33" s="2">
        <v>3.38</v>
      </c>
      <c r="J33" s="2">
        <v>-28.76</v>
      </c>
      <c r="K33" s="2">
        <v>5.01</v>
      </c>
    </row>
    <row r="34" spans="1:11" x14ac:dyDescent="0.25">
      <c r="A34" t="str">
        <f t="shared" si="0"/>
        <v>2018GY3TAS</v>
      </c>
      <c r="B34" s="1">
        <v>2018</v>
      </c>
      <c r="C34" t="s">
        <v>14</v>
      </c>
      <c r="D34" t="s">
        <v>51</v>
      </c>
      <c r="E34" t="s">
        <v>27</v>
      </c>
      <c r="F34" s="2">
        <v>398.55</v>
      </c>
      <c r="G34" s="2">
        <v>3.74</v>
      </c>
      <c r="H34" s="2">
        <v>421.81</v>
      </c>
      <c r="I34" s="2">
        <v>3.21</v>
      </c>
      <c r="J34" s="2">
        <v>-23.26</v>
      </c>
      <c r="K34" s="2">
        <v>4.93</v>
      </c>
    </row>
    <row r="35" spans="1:11" x14ac:dyDescent="0.25">
      <c r="A35" t="str">
        <f t="shared" si="0"/>
        <v>2019GY3TAS</v>
      </c>
      <c r="B35" s="1">
        <v>2019</v>
      </c>
      <c r="C35" t="s">
        <v>14</v>
      </c>
      <c r="D35" t="s">
        <v>51</v>
      </c>
      <c r="E35" t="s">
        <v>27</v>
      </c>
      <c r="F35" s="2">
        <v>414.37</v>
      </c>
      <c r="G35" s="2">
        <v>3.38</v>
      </c>
      <c r="H35" s="2">
        <v>436.86</v>
      </c>
      <c r="I35" s="2">
        <v>3.34</v>
      </c>
      <c r="J35" s="2">
        <v>-22.49</v>
      </c>
      <c r="K35" s="2">
        <v>4.75</v>
      </c>
    </row>
    <row r="36" spans="1:11" x14ac:dyDescent="0.25">
      <c r="A36" t="str">
        <f t="shared" si="0"/>
        <v>2021GY3TAS</v>
      </c>
      <c r="B36" s="1">
        <v>2021</v>
      </c>
      <c r="C36" t="s">
        <v>14</v>
      </c>
      <c r="D36" t="s">
        <v>51</v>
      </c>
      <c r="E36" t="s">
        <v>27</v>
      </c>
      <c r="F36" s="2">
        <v>399.45</v>
      </c>
      <c r="G36" s="2">
        <v>3.49</v>
      </c>
      <c r="H36" s="2">
        <v>422.67</v>
      </c>
      <c r="I36" s="2">
        <v>2.9</v>
      </c>
      <c r="J36" s="2">
        <v>-23.22</v>
      </c>
      <c r="K36" s="2">
        <v>4.54</v>
      </c>
    </row>
    <row r="37" spans="1:11" x14ac:dyDescent="0.25">
      <c r="A37" t="str">
        <f t="shared" si="0"/>
        <v>2016GY3VIC</v>
      </c>
      <c r="B37" s="1">
        <v>2016</v>
      </c>
      <c r="C37" t="s">
        <v>14</v>
      </c>
      <c r="D37" t="s">
        <v>51</v>
      </c>
      <c r="E37" t="s">
        <v>23</v>
      </c>
      <c r="F37" s="2">
        <v>436.19</v>
      </c>
      <c r="G37" s="2">
        <v>1.1499999999999999</v>
      </c>
      <c r="H37" s="2">
        <v>456.31</v>
      </c>
      <c r="I37" s="2">
        <v>1.1000000000000001</v>
      </c>
      <c r="J37" s="2">
        <v>-20.13</v>
      </c>
      <c r="K37" s="2">
        <v>1.59</v>
      </c>
    </row>
    <row r="38" spans="1:11" x14ac:dyDescent="0.25">
      <c r="A38" t="str">
        <f t="shared" si="0"/>
        <v>2017GY3VIC</v>
      </c>
      <c r="B38" s="1">
        <v>2017</v>
      </c>
      <c r="C38" t="s">
        <v>14</v>
      </c>
      <c r="D38" t="s">
        <v>51</v>
      </c>
      <c r="E38" t="s">
        <v>23</v>
      </c>
      <c r="F38" s="2">
        <v>440.59</v>
      </c>
      <c r="G38" s="2">
        <v>1.2</v>
      </c>
      <c r="H38" s="2">
        <v>459.22</v>
      </c>
      <c r="I38" s="2">
        <v>1.1499999999999999</v>
      </c>
      <c r="J38" s="2">
        <v>-18.63</v>
      </c>
      <c r="K38" s="2">
        <v>1.66</v>
      </c>
    </row>
    <row r="39" spans="1:11" x14ac:dyDescent="0.25">
      <c r="A39" t="str">
        <f t="shared" si="0"/>
        <v>2018GY3VIC</v>
      </c>
      <c r="B39" s="1">
        <v>2018</v>
      </c>
      <c r="C39" t="s">
        <v>14</v>
      </c>
      <c r="D39" t="s">
        <v>51</v>
      </c>
      <c r="E39" t="s">
        <v>23</v>
      </c>
      <c r="F39" s="2">
        <v>432.79</v>
      </c>
      <c r="G39" s="2">
        <v>1.1499999999999999</v>
      </c>
      <c r="H39" s="2">
        <v>447.19</v>
      </c>
      <c r="I39" s="2">
        <v>1.1100000000000001</v>
      </c>
      <c r="J39" s="2">
        <v>-14.4</v>
      </c>
      <c r="K39" s="2">
        <v>1.6</v>
      </c>
    </row>
    <row r="40" spans="1:11" x14ac:dyDescent="0.25">
      <c r="A40" t="str">
        <f t="shared" si="0"/>
        <v>2019GY3VIC</v>
      </c>
      <c r="B40" s="1">
        <v>2019</v>
      </c>
      <c r="C40" t="s">
        <v>14</v>
      </c>
      <c r="D40" t="s">
        <v>51</v>
      </c>
      <c r="E40" t="s">
        <v>23</v>
      </c>
      <c r="F40" s="2">
        <v>444.04</v>
      </c>
      <c r="G40" s="2">
        <v>1.26</v>
      </c>
      <c r="H40" s="2">
        <v>460.41</v>
      </c>
      <c r="I40" s="2">
        <v>1.17</v>
      </c>
      <c r="J40" s="2">
        <v>-16.37</v>
      </c>
      <c r="K40" s="2">
        <v>1.72</v>
      </c>
    </row>
    <row r="41" spans="1:11" x14ac:dyDescent="0.25">
      <c r="A41" t="str">
        <f t="shared" si="0"/>
        <v>2021GY3VIC</v>
      </c>
      <c r="B41" s="1">
        <v>2021</v>
      </c>
      <c r="C41" t="s">
        <v>14</v>
      </c>
      <c r="D41" t="s">
        <v>51</v>
      </c>
      <c r="E41" t="s">
        <v>23</v>
      </c>
      <c r="F41" s="2">
        <v>434.38</v>
      </c>
      <c r="G41" s="2">
        <v>1.19</v>
      </c>
      <c r="H41" s="2">
        <v>448.17</v>
      </c>
      <c r="I41" s="2">
        <v>1.1599999999999999</v>
      </c>
      <c r="J41" s="2">
        <v>-13.79</v>
      </c>
      <c r="K41" s="2">
        <v>1.67</v>
      </c>
    </row>
    <row r="42" spans="1:11" x14ac:dyDescent="0.25">
      <c r="A42" t="str">
        <f t="shared" si="0"/>
        <v>2016GY3WA</v>
      </c>
      <c r="B42" s="1">
        <v>2016</v>
      </c>
      <c r="C42" t="s">
        <v>14</v>
      </c>
      <c r="D42" t="s">
        <v>51</v>
      </c>
      <c r="E42" t="s">
        <v>26</v>
      </c>
      <c r="F42" s="2">
        <v>413.8</v>
      </c>
      <c r="G42" s="2">
        <v>1.84</v>
      </c>
      <c r="H42" s="2">
        <v>437</v>
      </c>
      <c r="I42" s="2">
        <v>1.79</v>
      </c>
      <c r="J42" s="2">
        <v>-23.19</v>
      </c>
      <c r="K42" s="2">
        <v>2.57</v>
      </c>
    </row>
    <row r="43" spans="1:11" x14ac:dyDescent="0.25">
      <c r="A43" t="str">
        <f t="shared" si="0"/>
        <v>2017GY3WA</v>
      </c>
      <c r="B43" s="1">
        <v>2017</v>
      </c>
      <c r="C43" t="s">
        <v>14</v>
      </c>
      <c r="D43" t="s">
        <v>51</v>
      </c>
      <c r="E43" t="s">
        <v>26</v>
      </c>
      <c r="F43" s="2">
        <v>417.51</v>
      </c>
      <c r="G43" s="2">
        <v>2.0499999999999998</v>
      </c>
      <c r="H43" s="2">
        <v>439.57</v>
      </c>
      <c r="I43" s="2">
        <v>1.82</v>
      </c>
      <c r="J43" s="2">
        <v>-22.06</v>
      </c>
      <c r="K43" s="2">
        <v>2.74</v>
      </c>
    </row>
    <row r="44" spans="1:11" x14ac:dyDescent="0.25">
      <c r="A44" t="str">
        <f t="shared" si="0"/>
        <v>2018GY3WA</v>
      </c>
      <c r="B44" s="1">
        <v>2018</v>
      </c>
      <c r="C44" t="s">
        <v>14</v>
      </c>
      <c r="D44" t="s">
        <v>51</v>
      </c>
      <c r="E44" t="s">
        <v>26</v>
      </c>
      <c r="F44" s="2">
        <v>416.36</v>
      </c>
      <c r="G44" s="2">
        <v>1.76</v>
      </c>
      <c r="H44" s="2">
        <v>432.97</v>
      </c>
      <c r="I44" s="2">
        <v>1.66</v>
      </c>
      <c r="J44" s="2">
        <v>-16.61</v>
      </c>
      <c r="K44" s="2">
        <v>2.42</v>
      </c>
    </row>
    <row r="45" spans="1:11" x14ac:dyDescent="0.25">
      <c r="A45" t="str">
        <f t="shared" si="0"/>
        <v>2019GY3WA</v>
      </c>
      <c r="B45" s="1">
        <v>2019</v>
      </c>
      <c r="C45" t="s">
        <v>14</v>
      </c>
      <c r="D45" t="s">
        <v>51</v>
      </c>
      <c r="E45" t="s">
        <v>26</v>
      </c>
      <c r="F45" s="2">
        <v>422.46</v>
      </c>
      <c r="G45" s="2">
        <v>1.97</v>
      </c>
      <c r="H45" s="2">
        <v>443.87</v>
      </c>
      <c r="I45" s="2">
        <v>1.81</v>
      </c>
      <c r="J45" s="2">
        <v>-21.4</v>
      </c>
      <c r="K45" s="2">
        <v>2.67</v>
      </c>
    </row>
    <row r="46" spans="1:11" x14ac:dyDescent="0.25">
      <c r="A46" t="str">
        <f t="shared" si="0"/>
        <v>2021GY3WA</v>
      </c>
      <c r="B46" s="1">
        <v>2021</v>
      </c>
      <c r="C46" t="s">
        <v>14</v>
      </c>
      <c r="D46" t="s">
        <v>51</v>
      </c>
      <c r="E46" t="s">
        <v>26</v>
      </c>
      <c r="F46" s="2">
        <v>418.06</v>
      </c>
      <c r="G46" s="2">
        <v>1.81</v>
      </c>
      <c r="H46" s="2">
        <v>431.39</v>
      </c>
      <c r="I46" s="2">
        <v>1.65</v>
      </c>
      <c r="J46" s="2">
        <v>-13.33</v>
      </c>
      <c r="K46" s="2">
        <v>2.4500000000000002</v>
      </c>
    </row>
    <row r="47" spans="1:11" x14ac:dyDescent="0.25">
      <c r="A47" t="str">
        <f t="shared" si="0"/>
        <v>2016GY5AAA</v>
      </c>
      <c r="B47" s="1">
        <v>2016</v>
      </c>
      <c r="C47" t="s">
        <v>14</v>
      </c>
      <c r="D47" t="s">
        <v>52</v>
      </c>
      <c r="E47" t="s">
        <v>30</v>
      </c>
      <c r="F47" s="2">
        <v>495.1</v>
      </c>
      <c r="G47" s="2">
        <v>0.64</v>
      </c>
      <c r="H47" s="2">
        <v>515.09</v>
      </c>
      <c r="I47" s="2">
        <v>0.56999999999999995</v>
      </c>
      <c r="J47" s="2">
        <v>-20</v>
      </c>
      <c r="K47" s="2">
        <v>0.85</v>
      </c>
    </row>
    <row r="48" spans="1:11" x14ac:dyDescent="0.25">
      <c r="A48" t="str">
        <f t="shared" si="0"/>
        <v>2017GY5AAA</v>
      </c>
      <c r="B48" s="1">
        <v>2017</v>
      </c>
      <c r="C48" t="s">
        <v>14</v>
      </c>
      <c r="D48" t="s">
        <v>52</v>
      </c>
      <c r="E48" t="s">
        <v>30</v>
      </c>
      <c r="F48" s="2">
        <v>487.85</v>
      </c>
      <c r="G48" s="2">
        <v>0.67</v>
      </c>
      <c r="H48" s="2">
        <v>511.23</v>
      </c>
      <c r="I48" s="2">
        <v>0.6</v>
      </c>
      <c r="J48" s="2">
        <v>-23.38</v>
      </c>
      <c r="K48" s="2">
        <v>0.9</v>
      </c>
    </row>
    <row r="49" spans="1:11" x14ac:dyDescent="0.25">
      <c r="A49" t="str">
        <f t="shared" si="0"/>
        <v>2018GY5AAA</v>
      </c>
      <c r="B49" s="1">
        <v>2018</v>
      </c>
      <c r="C49" t="s">
        <v>14</v>
      </c>
      <c r="D49" t="s">
        <v>52</v>
      </c>
      <c r="E49" t="s">
        <v>30</v>
      </c>
      <c r="F49" s="2">
        <v>496.12</v>
      </c>
      <c r="G49" s="2">
        <v>0.6</v>
      </c>
      <c r="H49" s="2">
        <v>511.86</v>
      </c>
      <c r="I49" s="2">
        <v>0.54</v>
      </c>
      <c r="J49" s="2">
        <v>-15.74</v>
      </c>
      <c r="K49" s="2">
        <v>0.81</v>
      </c>
    </row>
    <row r="50" spans="1:11" x14ac:dyDescent="0.25">
      <c r="A50" t="str">
        <f t="shared" si="0"/>
        <v>2019GY5AAA</v>
      </c>
      <c r="B50" s="1">
        <v>2019</v>
      </c>
      <c r="C50" t="s">
        <v>14</v>
      </c>
      <c r="D50" t="s">
        <v>52</v>
      </c>
      <c r="E50" t="s">
        <v>30</v>
      </c>
      <c r="F50" s="2">
        <v>489.76</v>
      </c>
      <c r="G50" s="2">
        <v>0.68</v>
      </c>
      <c r="H50" s="2">
        <v>508.91</v>
      </c>
      <c r="I50" s="2">
        <v>0.6</v>
      </c>
      <c r="J50" s="2">
        <v>-19.149999999999999</v>
      </c>
      <c r="K50" s="2">
        <v>0.9</v>
      </c>
    </row>
    <row r="51" spans="1:11" x14ac:dyDescent="0.25">
      <c r="A51" t="str">
        <f t="shared" si="0"/>
        <v>2021GY5AAA</v>
      </c>
      <c r="B51" s="1">
        <v>2021</v>
      </c>
      <c r="C51" t="s">
        <v>14</v>
      </c>
      <c r="D51" t="s">
        <v>52</v>
      </c>
      <c r="E51" t="s">
        <v>30</v>
      </c>
      <c r="F51" s="2">
        <v>494.79</v>
      </c>
      <c r="G51" s="2">
        <v>0.63</v>
      </c>
      <c r="H51" s="2">
        <v>510.63</v>
      </c>
      <c r="I51" s="2">
        <v>0.56999999999999995</v>
      </c>
      <c r="J51" s="2">
        <v>-15.85</v>
      </c>
      <c r="K51" s="2">
        <v>0.85</v>
      </c>
    </row>
    <row r="52" spans="1:11" x14ac:dyDescent="0.25">
      <c r="A52" t="str">
        <f t="shared" si="0"/>
        <v>2016GY5ACT</v>
      </c>
      <c r="B52" s="1">
        <v>2016</v>
      </c>
      <c r="C52" t="s">
        <v>14</v>
      </c>
      <c r="D52" t="s">
        <v>52</v>
      </c>
      <c r="E52" t="s">
        <v>29</v>
      </c>
      <c r="F52" s="2">
        <v>502.37</v>
      </c>
      <c r="G52" s="2">
        <v>3.35</v>
      </c>
      <c r="H52" s="2">
        <v>520.26</v>
      </c>
      <c r="I52" s="2">
        <v>3.22</v>
      </c>
      <c r="J52" s="2">
        <v>-17.89</v>
      </c>
      <c r="K52" s="2">
        <v>4.6399999999999997</v>
      </c>
    </row>
    <row r="53" spans="1:11" x14ac:dyDescent="0.25">
      <c r="A53" t="str">
        <f t="shared" si="0"/>
        <v>2017GY5ACT</v>
      </c>
      <c r="B53" s="1">
        <v>2017</v>
      </c>
      <c r="C53" t="s">
        <v>14</v>
      </c>
      <c r="D53" t="s">
        <v>52</v>
      </c>
      <c r="E53" t="s">
        <v>29</v>
      </c>
      <c r="F53" s="2">
        <v>497.26</v>
      </c>
      <c r="G53" s="2">
        <v>3.25</v>
      </c>
      <c r="H53" s="2">
        <v>517.66999999999996</v>
      </c>
      <c r="I53" s="2">
        <v>3.27</v>
      </c>
      <c r="J53" s="2">
        <v>-20.399999999999999</v>
      </c>
      <c r="K53" s="2">
        <v>4.6100000000000003</v>
      </c>
    </row>
    <row r="54" spans="1:11" x14ac:dyDescent="0.25">
      <c r="A54" t="str">
        <f t="shared" si="0"/>
        <v>2018GY5ACT</v>
      </c>
      <c r="B54" s="1">
        <v>2018</v>
      </c>
      <c r="C54" t="s">
        <v>14</v>
      </c>
      <c r="D54" t="s">
        <v>52</v>
      </c>
      <c r="E54" t="s">
        <v>29</v>
      </c>
      <c r="F54" s="2">
        <v>500.78</v>
      </c>
      <c r="G54" s="2">
        <v>1.94</v>
      </c>
      <c r="H54" s="2">
        <v>510.82</v>
      </c>
      <c r="I54" s="2">
        <v>1.8</v>
      </c>
      <c r="J54" s="2">
        <v>-10.039999999999999</v>
      </c>
      <c r="K54" s="2">
        <v>2.65</v>
      </c>
    </row>
    <row r="55" spans="1:11" x14ac:dyDescent="0.25">
      <c r="A55" t="str">
        <f t="shared" si="0"/>
        <v>2019GY5ACT</v>
      </c>
      <c r="B55" s="1">
        <v>2019</v>
      </c>
      <c r="C55" t="s">
        <v>14</v>
      </c>
      <c r="D55" t="s">
        <v>52</v>
      </c>
      <c r="E55" t="s">
        <v>29</v>
      </c>
      <c r="F55" s="2">
        <v>494.74</v>
      </c>
      <c r="G55" s="2">
        <v>3.14</v>
      </c>
      <c r="H55" s="2">
        <v>508.99</v>
      </c>
      <c r="I55" s="2">
        <v>3.09</v>
      </c>
      <c r="J55" s="2">
        <v>-14.24</v>
      </c>
      <c r="K55" s="2">
        <v>4.41</v>
      </c>
    </row>
    <row r="56" spans="1:11" x14ac:dyDescent="0.25">
      <c r="A56" t="str">
        <f t="shared" si="0"/>
        <v>2021GY5ACT</v>
      </c>
      <c r="B56" s="1">
        <v>2021</v>
      </c>
      <c r="C56" t="s">
        <v>14</v>
      </c>
      <c r="D56" t="s">
        <v>52</v>
      </c>
      <c r="E56" t="s">
        <v>29</v>
      </c>
      <c r="F56" s="2">
        <v>492.91</v>
      </c>
      <c r="G56" s="2">
        <v>3.37</v>
      </c>
      <c r="H56" s="2">
        <v>508.24</v>
      </c>
      <c r="I56" s="2">
        <v>3.24</v>
      </c>
      <c r="J56" s="2">
        <v>-15.33</v>
      </c>
      <c r="K56" s="2">
        <v>4.67</v>
      </c>
    </row>
    <row r="57" spans="1:11" x14ac:dyDescent="0.25">
      <c r="A57" t="str">
        <f t="shared" si="0"/>
        <v>2016GY5NSW</v>
      </c>
      <c r="B57" s="1">
        <v>2016</v>
      </c>
      <c r="C57" t="s">
        <v>14</v>
      </c>
      <c r="D57" t="s">
        <v>52</v>
      </c>
      <c r="E57" t="s">
        <v>22</v>
      </c>
      <c r="F57" s="2">
        <v>500.99</v>
      </c>
      <c r="G57" s="2">
        <v>1.27</v>
      </c>
      <c r="H57" s="2">
        <v>521.20000000000005</v>
      </c>
      <c r="I57" s="2">
        <v>1.0900000000000001</v>
      </c>
      <c r="J57" s="2">
        <v>-20.21</v>
      </c>
      <c r="K57" s="2">
        <v>1.68</v>
      </c>
    </row>
    <row r="58" spans="1:11" x14ac:dyDescent="0.25">
      <c r="A58" t="str">
        <f t="shared" si="0"/>
        <v>2017GY5NSW</v>
      </c>
      <c r="B58" s="1">
        <v>2017</v>
      </c>
      <c r="C58" t="s">
        <v>14</v>
      </c>
      <c r="D58" t="s">
        <v>52</v>
      </c>
      <c r="E58" t="s">
        <v>22</v>
      </c>
      <c r="F58" s="2">
        <v>494.39</v>
      </c>
      <c r="G58" s="2">
        <v>1.35</v>
      </c>
      <c r="H58" s="2">
        <v>517.41</v>
      </c>
      <c r="I58" s="2">
        <v>1.19</v>
      </c>
      <c r="J58" s="2">
        <v>-23.02</v>
      </c>
      <c r="K58" s="2">
        <v>1.8</v>
      </c>
    </row>
    <row r="59" spans="1:11" x14ac:dyDescent="0.25">
      <c r="A59" t="str">
        <f t="shared" si="0"/>
        <v>2018GY5NSW</v>
      </c>
      <c r="B59" s="1">
        <v>2018</v>
      </c>
      <c r="C59" t="s">
        <v>14</v>
      </c>
      <c r="D59" t="s">
        <v>52</v>
      </c>
      <c r="E59" t="s">
        <v>22</v>
      </c>
      <c r="F59" s="2">
        <v>501.43</v>
      </c>
      <c r="G59" s="2">
        <v>1.1299999999999999</v>
      </c>
      <c r="H59" s="2">
        <v>515.41</v>
      </c>
      <c r="I59" s="2">
        <v>1.03</v>
      </c>
      <c r="J59" s="2">
        <v>-13.98</v>
      </c>
      <c r="K59" s="2">
        <v>1.53</v>
      </c>
    </row>
    <row r="60" spans="1:11" x14ac:dyDescent="0.25">
      <c r="A60" t="str">
        <f t="shared" si="0"/>
        <v>2019GY5NSW</v>
      </c>
      <c r="B60" s="1">
        <v>2019</v>
      </c>
      <c r="C60" t="s">
        <v>14</v>
      </c>
      <c r="D60" t="s">
        <v>52</v>
      </c>
      <c r="E60" t="s">
        <v>22</v>
      </c>
      <c r="F60" s="2">
        <v>495.21</v>
      </c>
      <c r="G60" s="2">
        <v>1.36</v>
      </c>
      <c r="H60" s="2">
        <v>513.9</v>
      </c>
      <c r="I60" s="2">
        <v>1.21</v>
      </c>
      <c r="J60" s="2">
        <v>-18.690000000000001</v>
      </c>
      <c r="K60" s="2">
        <v>1.81</v>
      </c>
    </row>
    <row r="61" spans="1:11" x14ac:dyDescent="0.25">
      <c r="A61" t="str">
        <f t="shared" si="0"/>
        <v>2021GY5NSW</v>
      </c>
      <c r="B61" s="1">
        <v>2021</v>
      </c>
      <c r="C61" t="s">
        <v>14</v>
      </c>
      <c r="D61" t="s">
        <v>52</v>
      </c>
      <c r="E61" t="s">
        <v>22</v>
      </c>
      <c r="F61" s="2">
        <v>501.46</v>
      </c>
      <c r="G61" s="2">
        <v>1.25</v>
      </c>
      <c r="H61" s="2">
        <v>517.23</v>
      </c>
      <c r="I61" s="2">
        <v>1.08</v>
      </c>
      <c r="J61" s="2">
        <v>-15.77</v>
      </c>
      <c r="K61" s="2">
        <v>1.66</v>
      </c>
    </row>
    <row r="62" spans="1:11" x14ac:dyDescent="0.25">
      <c r="A62" t="str">
        <f t="shared" si="0"/>
        <v>2016GY5NT</v>
      </c>
      <c r="B62" s="1">
        <v>2016</v>
      </c>
      <c r="C62" t="s">
        <v>14</v>
      </c>
      <c r="D62" t="s">
        <v>52</v>
      </c>
      <c r="E62" t="s">
        <v>28</v>
      </c>
      <c r="F62" s="2">
        <v>412.99</v>
      </c>
      <c r="G62" s="2">
        <v>10.48</v>
      </c>
      <c r="H62" s="2">
        <v>434.34</v>
      </c>
      <c r="I62" s="2">
        <v>10.71</v>
      </c>
      <c r="J62" s="2">
        <v>-21.36</v>
      </c>
      <c r="K62" s="2">
        <v>14.98</v>
      </c>
    </row>
    <row r="63" spans="1:11" x14ac:dyDescent="0.25">
      <c r="A63" t="str">
        <f t="shared" si="0"/>
        <v>2017GY5NT</v>
      </c>
      <c r="B63" s="1">
        <v>2017</v>
      </c>
      <c r="C63" t="s">
        <v>14</v>
      </c>
      <c r="D63" t="s">
        <v>52</v>
      </c>
      <c r="E63" t="s">
        <v>28</v>
      </c>
      <c r="F63" s="2">
        <v>404.59</v>
      </c>
      <c r="G63" s="2">
        <v>9.9700000000000006</v>
      </c>
      <c r="H63" s="2">
        <v>425.9</v>
      </c>
      <c r="I63" s="2">
        <v>9.4600000000000009</v>
      </c>
      <c r="J63" s="2">
        <v>-21.32</v>
      </c>
      <c r="K63" s="2">
        <v>13.74</v>
      </c>
    </row>
    <row r="64" spans="1:11" x14ac:dyDescent="0.25">
      <c r="A64" t="str">
        <f t="shared" si="0"/>
        <v>2018GY5NT</v>
      </c>
      <c r="B64" s="1">
        <v>2018</v>
      </c>
      <c r="C64" t="s">
        <v>14</v>
      </c>
      <c r="D64" t="s">
        <v>52</v>
      </c>
      <c r="E64" t="s">
        <v>28</v>
      </c>
      <c r="F64" s="2">
        <v>404.13</v>
      </c>
      <c r="G64" s="2">
        <v>11.28</v>
      </c>
      <c r="H64" s="2">
        <v>419.98</v>
      </c>
      <c r="I64" s="2">
        <v>11.58</v>
      </c>
      <c r="J64" s="2">
        <v>-15.85</v>
      </c>
      <c r="K64" s="2">
        <v>16.16</v>
      </c>
    </row>
    <row r="65" spans="1:11" x14ac:dyDescent="0.25">
      <c r="A65" t="str">
        <f t="shared" si="0"/>
        <v>2019GY5NT</v>
      </c>
      <c r="B65" s="1">
        <v>2019</v>
      </c>
      <c r="C65" t="s">
        <v>14</v>
      </c>
      <c r="D65" t="s">
        <v>52</v>
      </c>
      <c r="E65" t="s">
        <v>28</v>
      </c>
      <c r="F65" s="2">
        <v>392.42</v>
      </c>
      <c r="G65" s="2">
        <v>11.48</v>
      </c>
      <c r="H65" s="2">
        <v>420.73</v>
      </c>
      <c r="I65" s="2">
        <v>11.24</v>
      </c>
      <c r="J65" s="2">
        <v>-28.31</v>
      </c>
      <c r="K65" s="2">
        <v>16.059999999999999</v>
      </c>
    </row>
    <row r="66" spans="1:11" x14ac:dyDescent="0.25">
      <c r="A66" t="str">
        <f t="shared" si="0"/>
        <v>2021GY5NT</v>
      </c>
      <c r="B66" s="1">
        <v>2021</v>
      </c>
      <c r="C66" t="s">
        <v>14</v>
      </c>
      <c r="D66" t="s">
        <v>52</v>
      </c>
      <c r="E66" t="s">
        <v>28</v>
      </c>
      <c r="F66" s="2">
        <v>422.68</v>
      </c>
      <c r="G66" s="2">
        <v>7.99</v>
      </c>
      <c r="H66" s="2">
        <v>433.52</v>
      </c>
      <c r="I66" s="2">
        <v>8.35</v>
      </c>
      <c r="J66" s="2">
        <v>-10.85</v>
      </c>
      <c r="K66" s="2">
        <v>11.56</v>
      </c>
    </row>
    <row r="67" spans="1:11" x14ac:dyDescent="0.25">
      <c r="A67" t="str">
        <f t="shared" ref="A67:A130" si="1">B67&amp;C67&amp;D67&amp;E67</f>
        <v>2016GY5QLD</v>
      </c>
      <c r="B67" s="1">
        <v>2016</v>
      </c>
      <c r="C67" t="s">
        <v>14</v>
      </c>
      <c r="D67" t="s">
        <v>52</v>
      </c>
      <c r="E67" t="s">
        <v>24</v>
      </c>
      <c r="F67" s="2">
        <v>495.71</v>
      </c>
      <c r="G67" s="2">
        <v>1.3</v>
      </c>
      <c r="H67" s="2">
        <v>515.22</v>
      </c>
      <c r="I67" s="2">
        <v>1.19</v>
      </c>
      <c r="J67" s="2">
        <v>-19.5</v>
      </c>
      <c r="K67" s="2">
        <v>1.76</v>
      </c>
    </row>
    <row r="68" spans="1:11" x14ac:dyDescent="0.25">
      <c r="A68" t="str">
        <f t="shared" si="1"/>
        <v>2017GY5QLD</v>
      </c>
      <c r="B68" s="1">
        <v>2017</v>
      </c>
      <c r="C68" t="s">
        <v>14</v>
      </c>
      <c r="D68" t="s">
        <v>52</v>
      </c>
      <c r="E68" t="s">
        <v>24</v>
      </c>
      <c r="F68" s="2">
        <v>484.46</v>
      </c>
      <c r="G68" s="2">
        <v>1.39</v>
      </c>
      <c r="H68" s="2">
        <v>507.81</v>
      </c>
      <c r="I68" s="2">
        <v>1.23</v>
      </c>
      <c r="J68" s="2">
        <v>-23.35</v>
      </c>
      <c r="K68" s="2">
        <v>1.85</v>
      </c>
    </row>
    <row r="69" spans="1:11" x14ac:dyDescent="0.25">
      <c r="A69" t="str">
        <f t="shared" si="1"/>
        <v>2018GY5QLD</v>
      </c>
      <c r="B69" s="1">
        <v>2018</v>
      </c>
      <c r="C69" t="s">
        <v>14</v>
      </c>
      <c r="D69" t="s">
        <v>52</v>
      </c>
      <c r="E69" t="s">
        <v>24</v>
      </c>
      <c r="F69" s="2">
        <v>492.1</v>
      </c>
      <c r="G69" s="2">
        <v>1.42</v>
      </c>
      <c r="H69" s="2">
        <v>510.28</v>
      </c>
      <c r="I69" s="2">
        <v>1.25</v>
      </c>
      <c r="J69" s="2">
        <v>-18.18</v>
      </c>
      <c r="K69" s="2">
        <v>1.89</v>
      </c>
    </row>
    <row r="70" spans="1:11" x14ac:dyDescent="0.25">
      <c r="A70" t="str">
        <f t="shared" si="1"/>
        <v>2019GY5QLD</v>
      </c>
      <c r="B70" s="1">
        <v>2019</v>
      </c>
      <c r="C70" t="s">
        <v>14</v>
      </c>
      <c r="D70" t="s">
        <v>52</v>
      </c>
      <c r="E70" t="s">
        <v>24</v>
      </c>
      <c r="F70" s="2">
        <v>486.09</v>
      </c>
      <c r="G70" s="2">
        <v>1.48</v>
      </c>
      <c r="H70" s="2">
        <v>506.76</v>
      </c>
      <c r="I70" s="2">
        <v>1.31</v>
      </c>
      <c r="J70" s="2">
        <v>-20.67</v>
      </c>
      <c r="K70" s="2">
        <v>1.97</v>
      </c>
    </row>
    <row r="71" spans="1:11" x14ac:dyDescent="0.25">
      <c r="A71" t="str">
        <f t="shared" si="1"/>
        <v>2021GY5QLD</v>
      </c>
      <c r="B71" s="1">
        <v>2021</v>
      </c>
      <c r="C71" t="s">
        <v>14</v>
      </c>
      <c r="D71" t="s">
        <v>52</v>
      </c>
      <c r="E71" t="s">
        <v>24</v>
      </c>
      <c r="F71" s="2">
        <v>487.44</v>
      </c>
      <c r="G71" s="2">
        <v>1.45</v>
      </c>
      <c r="H71" s="2">
        <v>504.36</v>
      </c>
      <c r="I71" s="2">
        <v>1.28</v>
      </c>
      <c r="J71" s="2">
        <v>-16.920000000000002</v>
      </c>
      <c r="K71" s="2">
        <v>1.93</v>
      </c>
    </row>
    <row r="72" spans="1:11" x14ac:dyDescent="0.25">
      <c r="A72" t="str">
        <f t="shared" si="1"/>
        <v>2016GY5SA</v>
      </c>
      <c r="B72" s="1">
        <v>2016</v>
      </c>
      <c r="C72" t="s">
        <v>14</v>
      </c>
      <c r="D72" t="s">
        <v>52</v>
      </c>
      <c r="E72" t="s">
        <v>25</v>
      </c>
      <c r="F72" s="2">
        <v>480.71</v>
      </c>
      <c r="G72" s="2">
        <v>1.84</v>
      </c>
      <c r="H72" s="2">
        <v>503.11</v>
      </c>
      <c r="I72" s="2">
        <v>1.73</v>
      </c>
      <c r="J72" s="2">
        <v>-22.4</v>
      </c>
      <c r="K72" s="2">
        <v>2.5299999999999998</v>
      </c>
    </row>
    <row r="73" spans="1:11" x14ac:dyDescent="0.25">
      <c r="A73" t="str">
        <f t="shared" si="1"/>
        <v>2017GY5SA</v>
      </c>
      <c r="B73" s="1">
        <v>2017</v>
      </c>
      <c r="C73" t="s">
        <v>14</v>
      </c>
      <c r="D73" t="s">
        <v>52</v>
      </c>
      <c r="E73" t="s">
        <v>25</v>
      </c>
      <c r="F73" s="2">
        <v>474.14</v>
      </c>
      <c r="G73" s="2">
        <v>1.97</v>
      </c>
      <c r="H73" s="2">
        <v>500.21</v>
      </c>
      <c r="I73" s="2">
        <v>1.99</v>
      </c>
      <c r="J73" s="2">
        <v>-26.07</v>
      </c>
      <c r="K73" s="2">
        <v>2.8</v>
      </c>
    </row>
    <row r="74" spans="1:11" x14ac:dyDescent="0.25">
      <c r="A74" t="str">
        <f t="shared" si="1"/>
        <v>2018GY5SA</v>
      </c>
      <c r="B74" s="1">
        <v>2018</v>
      </c>
      <c r="C74" t="s">
        <v>14</v>
      </c>
      <c r="D74" t="s">
        <v>52</v>
      </c>
      <c r="E74" t="s">
        <v>25</v>
      </c>
      <c r="F74" s="2">
        <v>483.98</v>
      </c>
      <c r="G74" s="2">
        <v>2.0099999999999998</v>
      </c>
      <c r="H74" s="2">
        <v>500.98</v>
      </c>
      <c r="I74" s="2">
        <v>1.68</v>
      </c>
      <c r="J74" s="2">
        <v>-17</v>
      </c>
      <c r="K74" s="2">
        <v>2.62</v>
      </c>
    </row>
    <row r="75" spans="1:11" x14ac:dyDescent="0.25">
      <c r="A75" t="str">
        <f t="shared" si="1"/>
        <v>2019GY5SA</v>
      </c>
      <c r="B75" s="1">
        <v>2019</v>
      </c>
      <c r="C75" t="s">
        <v>14</v>
      </c>
      <c r="D75" t="s">
        <v>52</v>
      </c>
      <c r="E75" t="s">
        <v>25</v>
      </c>
      <c r="F75" s="2">
        <v>474.76</v>
      </c>
      <c r="G75" s="2">
        <v>2.16</v>
      </c>
      <c r="H75" s="2">
        <v>495.27</v>
      </c>
      <c r="I75" s="2">
        <v>1.77</v>
      </c>
      <c r="J75" s="2">
        <v>-20.51</v>
      </c>
      <c r="K75" s="2">
        <v>2.79</v>
      </c>
    </row>
    <row r="76" spans="1:11" x14ac:dyDescent="0.25">
      <c r="A76" t="str">
        <f t="shared" si="1"/>
        <v>2021GY5SA</v>
      </c>
      <c r="B76" s="1">
        <v>2021</v>
      </c>
      <c r="C76" t="s">
        <v>14</v>
      </c>
      <c r="D76" t="s">
        <v>52</v>
      </c>
      <c r="E76" t="s">
        <v>25</v>
      </c>
      <c r="F76" s="2">
        <v>481.79</v>
      </c>
      <c r="G76" s="2">
        <v>1.94</v>
      </c>
      <c r="H76" s="2">
        <v>499.22</v>
      </c>
      <c r="I76" s="2">
        <v>1.79</v>
      </c>
      <c r="J76" s="2">
        <v>-17.43</v>
      </c>
      <c r="K76" s="2">
        <v>2.64</v>
      </c>
    </row>
    <row r="77" spans="1:11" x14ac:dyDescent="0.25">
      <c r="A77" t="str">
        <f t="shared" si="1"/>
        <v>2016GY5TAS</v>
      </c>
      <c r="B77" s="1">
        <v>2016</v>
      </c>
      <c r="C77" t="s">
        <v>14</v>
      </c>
      <c r="D77" t="s">
        <v>52</v>
      </c>
      <c r="E77" t="s">
        <v>27</v>
      </c>
      <c r="F77" s="2">
        <v>483.77</v>
      </c>
      <c r="G77" s="2">
        <v>3.28</v>
      </c>
      <c r="H77" s="2">
        <v>504.67</v>
      </c>
      <c r="I77" s="2">
        <v>3.07</v>
      </c>
      <c r="J77" s="2">
        <v>-20.89</v>
      </c>
      <c r="K77" s="2">
        <v>4.49</v>
      </c>
    </row>
    <row r="78" spans="1:11" x14ac:dyDescent="0.25">
      <c r="A78" t="str">
        <f t="shared" si="1"/>
        <v>2017GY5TAS</v>
      </c>
      <c r="B78" s="1">
        <v>2017</v>
      </c>
      <c r="C78" t="s">
        <v>14</v>
      </c>
      <c r="D78" t="s">
        <v>52</v>
      </c>
      <c r="E78" t="s">
        <v>27</v>
      </c>
      <c r="F78" s="2">
        <v>473.04</v>
      </c>
      <c r="G78" s="2">
        <v>3.96</v>
      </c>
      <c r="H78" s="2">
        <v>504.32</v>
      </c>
      <c r="I78" s="2">
        <v>3.67</v>
      </c>
      <c r="J78" s="2">
        <v>-31.29</v>
      </c>
      <c r="K78" s="2">
        <v>5.4</v>
      </c>
    </row>
    <row r="79" spans="1:11" x14ac:dyDescent="0.25">
      <c r="A79" t="str">
        <f t="shared" si="1"/>
        <v>2018GY5TAS</v>
      </c>
      <c r="B79" s="1">
        <v>2018</v>
      </c>
      <c r="C79" t="s">
        <v>14</v>
      </c>
      <c r="D79" t="s">
        <v>52</v>
      </c>
      <c r="E79" t="s">
        <v>27</v>
      </c>
      <c r="F79" s="2">
        <v>471.97</v>
      </c>
      <c r="G79" s="2">
        <v>2.91</v>
      </c>
      <c r="H79" s="2">
        <v>499.84</v>
      </c>
      <c r="I79" s="2">
        <v>2.82</v>
      </c>
      <c r="J79" s="2">
        <v>-27.87</v>
      </c>
      <c r="K79" s="2">
        <v>4.05</v>
      </c>
    </row>
    <row r="80" spans="1:11" x14ac:dyDescent="0.25">
      <c r="A80" t="str">
        <f t="shared" si="1"/>
        <v>2019GY5TAS</v>
      </c>
      <c r="B80" s="1">
        <v>2019</v>
      </c>
      <c r="C80" t="s">
        <v>14</v>
      </c>
      <c r="D80" t="s">
        <v>52</v>
      </c>
      <c r="E80" t="s">
        <v>27</v>
      </c>
      <c r="F80" s="2">
        <v>470.05</v>
      </c>
      <c r="G80" s="2">
        <v>2.95</v>
      </c>
      <c r="H80" s="2">
        <v>492.07</v>
      </c>
      <c r="I80" s="2">
        <v>2.73</v>
      </c>
      <c r="J80" s="2">
        <v>-22.02</v>
      </c>
      <c r="K80" s="2">
        <v>4.0199999999999996</v>
      </c>
    </row>
    <row r="81" spans="1:11" x14ac:dyDescent="0.25">
      <c r="A81" t="str">
        <f t="shared" si="1"/>
        <v>2021GY5TAS</v>
      </c>
      <c r="B81" s="1">
        <v>2021</v>
      </c>
      <c r="C81" t="s">
        <v>14</v>
      </c>
      <c r="D81" t="s">
        <v>52</v>
      </c>
      <c r="E81" t="s">
        <v>27</v>
      </c>
      <c r="F81" s="2">
        <v>471.67</v>
      </c>
      <c r="G81" s="2">
        <v>2.85</v>
      </c>
      <c r="H81" s="2">
        <v>487.38</v>
      </c>
      <c r="I81" s="2">
        <v>2.57</v>
      </c>
      <c r="J81" s="2">
        <v>-15.71</v>
      </c>
      <c r="K81" s="2">
        <v>3.84</v>
      </c>
    </row>
    <row r="82" spans="1:11" x14ac:dyDescent="0.25">
      <c r="A82" t="str">
        <f t="shared" si="1"/>
        <v>2016GY5VIC</v>
      </c>
      <c r="B82" s="1">
        <v>2016</v>
      </c>
      <c r="C82" t="s">
        <v>14</v>
      </c>
      <c r="D82" t="s">
        <v>52</v>
      </c>
      <c r="E82" t="s">
        <v>23</v>
      </c>
      <c r="F82" s="2">
        <v>498.72</v>
      </c>
      <c r="G82" s="2">
        <v>1.06</v>
      </c>
      <c r="H82" s="2">
        <v>517.63</v>
      </c>
      <c r="I82" s="2">
        <v>1.02</v>
      </c>
      <c r="J82" s="2">
        <v>-18.91</v>
      </c>
      <c r="K82" s="2">
        <v>1.47</v>
      </c>
    </row>
    <row r="83" spans="1:11" x14ac:dyDescent="0.25">
      <c r="A83" t="str">
        <f t="shared" si="1"/>
        <v>2017GY5VIC</v>
      </c>
      <c r="B83" s="1">
        <v>2017</v>
      </c>
      <c r="C83" t="s">
        <v>14</v>
      </c>
      <c r="D83" t="s">
        <v>52</v>
      </c>
      <c r="E83" t="s">
        <v>23</v>
      </c>
      <c r="F83" s="2">
        <v>493.7</v>
      </c>
      <c r="G83" s="2">
        <v>1.0900000000000001</v>
      </c>
      <c r="H83" s="2">
        <v>516.09</v>
      </c>
      <c r="I83" s="2">
        <v>1.04</v>
      </c>
      <c r="J83" s="2">
        <v>-22.39</v>
      </c>
      <c r="K83" s="2">
        <v>1.51</v>
      </c>
    </row>
    <row r="84" spans="1:11" x14ac:dyDescent="0.25">
      <c r="A84" t="str">
        <f t="shared" si="1"/>
        <v>2018GY5VIC</v>
      </c>
      <c r="B84" s="1">
        <v>2018</v>
      </c>
      <c r="C84" t="s">
        <v>14</v>
      </c>
      <c r="D84" t="s">
        <v>52</v>
      </c>
      <c r="E84" t="s">
        <v>23</v>
      </c>
      <c r="F84" s="2">
        <v>503.21</v>
      </c>
      <c r="G84" s="2">
        <v>0.99</v>
      </c>
      <c r="H84" s="2">
        <v>518.14</v>
      </c>
      <c r="I84" s="2">
        <v>0.93</v>
      </c>
      <c r="J84" s="2">
        <v>-14.93</v>
      </c>
      <c r="K84" s="2">
        <v>1.36</v>
      </c>
    </row>
    <row r="85" spans="1:11" x14ac:dyDescent="0.25">
      <c r="A85" t="str">
        <f t="shared" si="1"/>
        <v>2019GY5VIC</v>
      </c>
      <c r="B85" s="1">
        <v>2019</v>
      </c>
      <c r="C85" t="s">
        <v>14</v>
      </c>
      <c r="D85" t="s">
        <v>52</v>
      </c>
      <c r="E85" t="s">
        <v>23</v>
      </c>
      <c r="F85" s="2">
        <v>497.34</v>
      </c>
      <c r="G85" s="2">
        <v>1.1100000000000001</v>
      </c>
      <c r="H85" s="2">
        <v>515.04999999999995</v>
      </c>
      <c r="I85" s="2">
        <v>1.04</v>
      </c>
      <c r="J85" s="2">
        <v>-17.72</v>
      </c>
      <c r="K85" s="2">
        <v>1.52</v>
      </c>
    </row>
    <row r="86" spans="1:11" x14ac:dyDescent="0.25">
      <c r="A86" t="str">
        <f t="shared" si="1"/>
        <v>2021GY5VIC</v>
      </c>
      <c r="B86" s="1">
        <v>2021</v>
      </c>
      <c r="C86" t="s">
        <v>14</v>
      </c>
      <c r="D86" t="s">
        <v>52</v>
      </c>
      <c r="E86" t="s">
        <v>23</v>
      </c>
      <c r="F86" s="2">
        <v>504.69</v>
      </c>
      <c r="G86" s="2">
        <v>1.01</v>
      </c>
      <c r="H86" s="2">
        <v>518.13</v>
      </c>
      <c r="I86" s="2">
        <v>0.95</v>
      </c>
      <c r="J86" s="2">
        <v>-13.44</v>
      </c>
      <c r="K86" s="2">
        <v>1.38</v>
      </c>
    </row>
    <row r="87" spans="1:11" x14ac:dyDescent="0.25">
      <c r="A87" t="str">
        <f t="shared" si="1"/>
        <v>2016GY5WA</v>
      </c>
      <c r="B87" s="1">
        <v>2016</v>
      </c>
      <c r="C87" t="s">
        <v>14</v>
      </c>
      <c r="D87" t="s">
        <v>52</v>
      </c>
      <c r="E87" t="s">
        <v>26</v>
      </c>
      <c r="F87" s="2">
        <v>487.09</v>
      </c>
      <c r="G87" s="2">
        <v>1.71</v>
      </c>
      <c r="H87" s="2">
        <v>508.87</v>
      </c>
      <c r="I87" s="2">
        <v>1.6</v>
      </c>
      <c r="J87" s="2">
        <v>-21.77</v>
      </c>
      <c r="K87" s="2">
        <v>2.34</v>
      </c>
    </row>
    <row r="88" spans="1:11" x14ac:dyDescent="0.25">
      <c r="A88" t="str">
        <f t="shared" si="1"/>
        <v>2017GY5WA</v>
      </c>
      <c r="B88" s="1">
        <v>2017</v>
      </c>
      <c r="C88" t="s">
        <v>14</v>
      </c>
      <c r="D88" t="s">
        <v>52</v>
      </c>
      <c r="E88" t="s">
        <v>26</v>
      </c>
      <c r="F88" s="2">
        <v>480.53</v>
      </c>
      <c r="G88" s="2">
        <v>1.93</v>
      </c>
      <c r="H88" s="2">
        <v>505.1</v>
      </c>
      <c r="I88" s="2">
        <v>1.68</v>
      </c>
      <c r="J88" s="2">
        <v>-24.56</v>
      </c>
      <c r="K88" s="2">
        <v>2.56</v>
      </c>
    </row>
    <row r="89" spans="1:11" x14ac:dyDescent="0.25">
      <c r="A89" t="str">
        <f t="shared" si="1"/>
        <v>2018GY5WA</v>
      </c>
      <c r="B89" s="1">
        <v>2018</v>
      </c>
      <c r="C89" t="s">
        <v>14</v>
      </c>
      <c r="D89" t="s">
        <v>52</v>
      </c>
      <c r="E89" t="s">
        <v>26</v>
      </c>
      <c r="F89" s="2">
        <v>493.12</v>
      </c>
      <c r="G89" s="2">
        <v>1.58</v>
      </c>
      <c r="H89" s="2">
        <v>509.19</v>
      </c>
      <c r="I89" s="2">
        <v>1.39</v>
      </c>
      <c r="J89" s="2">
        <v>-16.079999999999998</v>
      </c>
      <c r="K89" s="2">
        <v>2.1</v>
      </c>
    </row>
    <row r="90" spans="1:11" x14ac:dyDescent="0.25">
      <c r="A90" t="str">
        <f t="shared" si="1"/>
        <v>2019GY5WA</v>
      </c>
      <c r="B90" s="1">
        <v>2019</v>
      </c>
      <c r="C90" t="s">
        <v>14</v>
      </c>
      <c r="D90" t="s">
        <v>52</v>
      </c>
      <c r="E90" t="s">
        <v>26</v>
      </c>
      <c r="F90" s="2">
        <v>486.39</v>
      </c>
      <c r="G90" s="2">
        <v>1.76</v>
      </c>
      <c r="H90" s="2">
        <v>505.25</v>
      </c>
      <c r="I90" s="2">
        <v>1.57</v>
      </c>
      <c r="J90" s="2">
        <v>-18.850000000000001</v>
      </c>
      <c r="K90" s="2">
        <v>2.36</v>
      </c>
    </row>
    <row r="91" spans="1:11" x14ac:dyDescent="0.25">
      <c r="A91" t="str">
        <f t="shared" si="1"/>
        <v>2021GY5WA</v>
      </c>
      <c r="B91" s="1">
        <v>2021</v>
      </c>
      <c r="C91" t="s">
        <v>14</v>
      </c>
      <c r="D91" t="s">
        <v>52</v>
      </c>
      <c r="E91" t="s">
        <v>26</v>
      </c>
      <c r="F91" s="2">
        <v>487.31</v>
      </c>
      <c r="G91" s="2">
        <v>1.71</v>
      </c>
      <c r="H91" s="2">
        <v>506.27</v>
      </c>
      <c r="I91" s="2">
        <v>1.5</v>
      </c>
      <c r="J91" s="2">
        <v>-18.96</v>
      </c>
      <c r="K91" s="2">
        <v>2.27</v>
      </c>
    </row>
    <row r="92" spans="1:11" x14ac:dyDescent="0.25">
      <c r="A92" t="str">
        <f t="shared" si="1"/>
        <v>2016GY7AAA</v>
      </c>
      <c r="B92" s="1">
        <v>2016</v>
      </c>
      <c r="C92" t="s">
        <v>14</v>
      </c>
      <c r="D92" t="s">
        <v>53</v>
      </c>
      <c r="E92" t="s">
        <v>30</v>
      </c>
      <c r="F92" s="2">
        <v>529.11</v>
      </c>
      <c r="G92" s="2">
        <v>1.01</v>
      </c>
      <c r="H92" s="2">
        <v>551.46</v>
      </c>
      <c r="I92" s="2">
        <v>0.9</v>
      </c>
      <c r="J92" s="2">
        <v>-22.34</v>
      </c>
      <c r="K92" s="2">
        <v>1.35</v>
      </c>
    </row>
    <row r="93" spans="1:11" x14ac:dyDescent="0.25">
      <c r="A93" t="str">
        <f t="shared" si="1"/>
        <v>2017GY7AAA</v>
      </c>
      <c r="B93" s="1">
        <v>2017</v>
      </c>
      <c r="C93" t="s">
        <v>14</v>
      </c>
      <c r="D93" t="s">
        <v>53</v>
      </c>
      <c r="E93" t="s">
        <v>30</v>
      </c>
      <c r="F93" s="2">
        <v>529.21</v>
      </c>
      <c r="G93" s="2">
        <v>1.04</v>
      </c>
      <c r="H93" s="2">
        <v>554.41999999999996</v>
      </c>
      <c r="I93" s="2">
        <v>0.9</v>
      </c>
      <c r="J93" s="2">
        <v>-25.22</v>
      </c>
      <c r="K93" s="2">
        <v>1.37</v>
      </c>
    </row>
    <row r="94" spans="1:11" x14ac:dyDescent="0.25">
      <c r="A94" t="str">
        <f t="shared" si="1"/>
        <v>2018GY7AAA</v>
      </c>
      <c r="B94" s="1">
        <v>2018</v>
      </c>
      <c r="C94" t="s">
        <v>14</v>
      </c>
      <c r="D94" t="s">
        <v>53</v>
      </c>
      <c r="E94" t="s">
        <v>30</v>
      </c>
      <c r="F94" s="2">
        <v>536.66</v>
      </c>
      <c r="G94" s="2">
        <v>0.98</v>
      </c>
      <c r="H94" s="2">
        <v>552.5</v>
      </c>
      <c r="I94" s="2">
        <v>0.82</v>
      </c>
      <c r="J94" s="2">
        <v>-15.85</v>
      </c>
      <c r="K94" s="2">
        <v>1.28</v>
      </c>
    </row>
    <row r="95" spans="1:11" x14ac:dyDescent="0.25">
      <c r="A95" t="str">
        <f t="shared" si="1"/>
        <v>2019GY7AAA</v>
      </c>
      <c r="B95" s="1">
        <v>2019</v>
      </c>
      <c r="C95" t="s">
        <v>14</v>
      </c>
      <c r="D95" t="s">
        <v>53</v>
      </c>
      <c r="E95" t="s">
        <v>30</v>
      </c>
      <c r="F95" s="2">
        <v>530.62</v>
      </c>
      <c r="G95" s="2">
        <v>1</v>
      </c>
      <c r="H95" s="2">
        <v>553.28</v>
      </c>
      <c r="I95" s="2">
        <v>0.88</v>
      </c>
      <c r="J95" s="2">
        <v>-22.66</v>
      </c>
      <c r="K95" s="2">
        <v>1.33</v>
      </c>
    </row>
    <row r="96" spans="1:11" x14ac:dyDescent="0.25">
      <c r="A96" t="str">
        <f t="shared" si="1"/>
        <v>2021GY7AAA</v>
      </c>
      <c r="B96" s="1">
        <v>2021</v>
      </c>
      <c r="C96" t="s">
        <v>14</v>
      </c>
      <c r="D96" t="s">
        <v>53</v>
      </c>
      <c r="E96" t="s">
        <v>30</v>
      </c>
      <c r="F96" s="2">
        <v>522.74</v>
      </c>
      <c r="G96" s="2">
        <v>1.1000000000000001</v>
      </c>
      <c r="H96" s="2">
        <v>543.15</v>
      </c>
      <c r="I96" s="2">
        <v>0.95</v>
      </c>
      <c r="J96" s="2">
        <v>-20.399999999999999</v>
      </c>
      <c r="K96" s="2">
        <v>1.45</v>
      </c>
    </row>
    <row r="97" spans="1:11" x14ac:dyDescent="0.25">
      <c r="A97" t="str">
        <f t="shared" si="1"/>
        <v>2016GY7ACT</v>
      </c>
      <c r="B97" s="1">
        <v>2016</v>
      </c>
      <c r="C97" t="s">
        <v>14</v>
      </c>
      <c r="D97" t="s">
        <v>53</v>
      </c>
      <c r="E97" t="s">
        <v>29</v>
      </c>
      <c r="F97" s="2">
        <v>540.65</v>
      </c>
      <c r="G97" s="2">
        <v>4.8099999999999996</v>
      </c>
      <c r="H97" s="2">
        <v>563.03</v>
      </c>
      <c r="I97" s="2">
        <v>4.62</v>
      </c>
      <c r="J97" s="2">
        <v>-22.39</v>
      </c>
      <c r="K97" s="2">
        <v>6.67</v>
      </c>
    </row>
    <row r="98" spans="1:11" x14ac:dyDescent="0.25">
      <c r="A98" t="str">
        <f t="shared" si="1"/>
        <v>2017GY7ACT</v>
      </c>
      <c r="B98" s="1">
        <v>2017</v>
      </c>
      <c r="C98" t="s">
        <v>14</v>
      </c>
      <c r="D98" t="s">
        <v>53</v>
      </c>
      <c r="E98" t="s">
        <v>29</v>
      </c>
      <c r="F98" s="2">
        <v>542.73</v>
      </c>
      <c r="G98" s="2">
        <v>5.0999999999999996</v>
      </c>
      <c r="H98" s="2">
        <v>563.26</v>
      </c>
      <c r="I98" s="2">
        <v>4.34</v>
      </c>
      <c r="J98" s="2">
        <v>-20.53</v>
      </c>
      <c r="K98" s="2">
        <v>6.7</v>
      </c>
    </row>
    <row r="99" spans="1:11" x14ac:dyDescent="0.25">
      <c r="A99" t="str">
        <f t="shared" si="1"/>
        <v>2018GY7ACT</v>
      </c>
      <c r="B99" s="1">
        <v>2018</v>
      </c>
      <c r="C99" t="s">
        <v>14</v>
      </c>
      <c r="D99" t="s">
        <v>53</v>
      </c>
      <c r="E99" t="s">
        <v>29</v>
      </c>
      <c r="F99" s="2">
        <v>543.28</v>
      </c>
      <c r="G99" s="2">
        <v>2.9</v>
      </c>
      <c r="H99" s="2">
        <v>555.05999999999995</v>
      </c>
      <c r="I99" s="2">
        <v>2.21</v>
      </c>
      <c r="J99" s="2">
        <v>-11.79</v>
      </c>
      <c r="K99" s="2">
        <v>3.65</v>
      </c>
    </row>
    <row r="100" spans="1:11" x14ac:dyDescent="0.25">
      <c r="A100" t="str">
        <f t="shared" si="1"/>
        <v>2019GY7ACT</v>
      </c>
      <c r="B100" s="1">
        <v>2019</v>
      </c>
      <c r="C100" t="s">
        <v>14</v>
      </c>
      <c r="D100" t="s">
        <v>53</v>
      </c>
      <c r="E100" t="s">
        <v>29</v>
      </c>
      <c r="F100" s="2">
        <v>540.54</v>
      </c>
      <c r="G100" s="2">
        <v>4.84</v>
      </c>
      <c r="H100" s="2">
        <v>561.85</v>
      </c>
      <c r="I100" s="2">
        <v>4.04</v>
      </c>
      <c r="J100" s="2">
        <v>-21.31</v>
      </c>
      <c r="K100" s="2">
        <v>6.3</v>
      </c>
    </row>
    <row r="101" spans="1:11" x14ac:dyDescent="0.25">
      <c r="A101" t="str">
        <f t="shared" si="1"/>
        <v>2021GY7ACT</v>
      </c>
      <c r="B101" s="1">
        <v>2021</v>
      </c>
      <c r="C101" t="s">
        <v>14</v>
      </c>
      <c r="D101" t="s">
        <v>53</v>
      </c>
      <c r="E101" t="s">
        <v>29</v>
      </c>
      <c r="F101" s="2">
        <v>531.76</v>
      </c>
      <c r="G101" s="2">
        <v>4.99</v>
      </c>
      <c r="H101" s="2">
        <v>553.85</v>
      </c>
      <c r="I101" s="2">
        <v>4.51</v>
      </c>
      <c r="J101" s="2">
        <v>-22.09</v>
      </c>
      <c r="K101" s="2">
        <v>6.72</v>
      </c>
    </row>
    <row r="102" spans="1:11" x14ac:dyDescent="0.25">
      <c r="A102" t="str">
        <f t="shared" si="1"/>
        <v>2016GY7NSW</v>
      </c>
      <c r="B102" s="1">
        <v>2016</v>
      </c>
      <c r="C102" t="s">
        <v>14</v>
      </c>
      <c r="D102" t="s">
        <v>53</v>
      </c>
      <c r="E102" t="s">
        <v>22</v>
      </c>
      <c r="F102" s="2">
        <v>532.89</v>
      </c>
      <c r="G102" s="2">
        <v>2.09</v>
      </c>
      <c r="H102" s="2">
        <v>554.80999999999995</v>
      </c>
      <c r="I102" s="2">
        <v>1.85</v>
      </c>
      <c r="J102" s="2">
        <v>-21.92</v>
      </c>
      <c r="K102" s="2">
        <v>2.79</v>
      </c>
    </row>
    <row r="103" spans="1:11" x14ac:dyDescent="0.25">
      <c r="A103" t="str">
        <f t="shared" si="1"/>
        <v>2017GY7NSW</v>
      </c>
      <c r="B103" s="1">
        <v>2017</v>
      </c>
      <c r="C103" t="s">
        <v>14</v>
      </c>
      <c r="D103" t="s">
        <v>53</v>
      </c>
      <c r="E103" t="s">
        <v>22</v>
      </c>
      <c r="F103" s="2">
        <v>533.1</v>
      </c>
      <c r="G103" s="2">
        <v>2.15</v>
      </c>
      <c r="H103" s="2">
        <v>558.17999999999995</v>
      </c>
      <c r="I103" s="2">
        <v>1.82</v>
      </c>
      <c r="J103" s="2">
        <v>-25.08</v>
      </c>
      <c r="K103" s="2">
        <v>2.81</v>
      </c>
    </row>
    <row r="104" spans="1:11" x14ac:dyDescent="0.25">
      <c r="A104" t="str">
        <f t="shared" si="1"/>
        <v>2018GY7NSW</v>
      </c>
      <c r="B104" s="1">
        <v>2018</v>
      </c>
      <c r="C104" t="s">
        <v>14</v>
      </c>
      <c r="D104" t="s">
        <v>53</v>
      </c>
      <c r="E104" t="s">
        <v>22</v>
      </c>
      <c r="F104" s="2">
        <v>540.45000000000005</v>
      </c>
      <c r="G104" s="2">
        <v>2.0499999999999998</v>
      </c>
      <c r="H104" s="2">
        <v>556.24</v>
      </c>
      <c r="I104" s="2">
        <v>1.64</v>
      </c>
      <c r="J104" s="2">
        <v>-15.79</v>
      </c>
      <c r="K104" s="2">
        <v>2.63</v>
      </c>
    </row>
    <row r="105" spans="1:11" x14ac:dyDescent="0.25">
      <c r="A105" t="str">
        <f t="shared" si="1"/>
        <v>2019GY7NSW</v>
      </c>
      <c r="B105" s="1">
        <v>2019</v>
      </c>
      <c r="C105" t="s">
        <v>14</v>
      </c>
      <c r="D105" t="s">
        <v>53</v>
      </c>
      <c r="E105" t="s">
        <v>22</v>
      </c>
      <c r="F105" s="2">
        <v>533.99</v>
      </c>
      <c r="G105" s="2">
        <v>2.1</v>
      </c>
      <c r="H105" s="2">
        <v>555.77</v>
      </c>
      <c r="I105" s="2">
        <v>1.8</v>
      </c>
      <c r="J105" s="2">
        <v>-21.77</v>
      </c>
      <c r="K105" s="2">
        <v>2.77</v>
      </c>
    </row>
    <row r="106" spans="1:11" x14ac:dyDescent="0.25">
      <c r="A106" t="str">
        <f t="shared" si="1"/>
        <v>2021GY7NSW</v>
      </c>
      <c r="B106" s="1">
        <v>2021</v>
      </c>
      <c r="C106" t="s">
        <v>14</v>
      </c>
      <c r="D106" t="s">
        <v>53</v>
      </c>
      <c r="E106" t="s">
        <v>22</v>
      </c>
      <c r="F106" s="2">
        <v>529.03</v>
      </c>
      <c r="G106" s="2">
        <v>2.2000000000000002</v>
      </c>
      <c r="H106" s="2">
        <v>548.6</v>
      </c>
      <c r="I106" s="2">
        <v>1.86</v>
      </c>
      <c r="J106" s="2">
        <v>-19.57</v>
      </c>
      <c r="K106" s="2">
        <v>2.88</v>
      </c>
    </row>
    <row r="107" spans="1:11" x14ac:dyDescent="0.25">
      <c r="A107" t="str">
        <f t="shared" si="1"/>
        <v>2016GY7NT</v>
      </c>
      <c r="B107" s="1">
        <v>2016</v>
      </c>
      <c r="C107" t="s">
        <v>14</v>
      </c>
      <c r="D107" t="s">
        <v>53</v>
      </c>
      <c r="E107" t="s">
        <v>28</v>
      </c>
      <c r="F107" s="2">
        <v>455.28</v>
      </c>
      <c r="G107" s="2">
        <v>12.6</v>
      </c>
      <c r="H107" s="2">
        <v>475.6</v>
      </c>
      <c r="I107" s="2">
        <v>12.17</v>
      </c>
      <c r="J107" s="2">
        <v>-20.32</v>
      </c>
      <c r="K107" s="2">
        <v>17.510000000000002</v>
      </c>
    </row>
    <row r="108" spans="1:11" x14ac:dyDescent="0.25">
      <c r="A108" t="str">
        <f t="shared" si="1"/>
        <v>2017GY7NT</v>
      </c>
      <c r="B108" s="1">
        <v>2017</v>
      </c>
      <c r="C108" t="s">
        <v>14</v>
      </c>
      <c r="D108" t="s">
        <v>53</v>
      </c>
      <c r="E108" t="s">
        <v>28</v>
      </c>
      <c r="F108" s="2">
        <v>441.92</v>
      </c>
      <c r="G108" s="2">
        <v>13.97</v>
      </c>
      <c r="H108" s="2">
        <v>478.07</v>
      </c>
      <c r="I108" s="2">
        <v>12.66</v>
      </c>
      <c r="J108" s="2">
        <v>-36.15</v>
      </c>
      <c r="K108" s="2">
        <v>18.850000000000001</v>
      </c>
    </row>
    <row r="109" spans="1:11" x14ac:dyDescent="0.25">
      <c r="A109" t="str">
        <f t="shared" si="1"/>
        <v>2018GY7NT</v>
      </c>
      <c r="B109" s="1">
        <v>2018</v>
      </c>
      <c r="C109" t="s">
        <v>14</v>
      </c>
      <c r="D109" t="s">
        <v>53</v>
      </c>
      <c r="E109" t="s">
        <v>28</v>
      </c>
      <c r="F109" s="2">
        <v>453.71</v>
      </c>
      <c r="G109" s="2">
        <v>14.87</v>
      </c>
      <c r="H109" s="2">
        <v>471.51</v>
      </c>
      <c r="I109" s="2">
        <v>14.47</v>
      </c>
      <c r="J109" s="2">
        <v>-17.8</v>
      </c>
      <c r="K109" s="2">
        <v>20.75</v>
      </c>
    </row>
    <row r="110" spans="1:11" x14ac:dyDescent="0.25">
      <c r="A110" t="str">
        <f t="shared" si="1"/>
        <v>2019GY7NT</v>
      </c>
      <c r="B110" s="1">
        <v>2019</v>
      </c>
      <c r="C110" t="s">
        <v>14</v>
      </c>
      <c r="D110" t="s">
        <v>53</v>
      </c>
      <c r="E110" t="s">
        <v>28</v>
      </c>
      <c r="F110" s="2">
        <v>442.16</v>
      </c>
      <c r="G110" s="2">
        <v>14.92</v>
      </c>
      <c r="H110" s="2">
        <v>468.15</v>
      </c>
      <c r="I110" s="2">
        <v>13.96</v>
      </c>
      <c r="J110" s="2">
        <v>-25.99</v>
      </c>
      <c r="K110" s="2">
        <v>20.43</v>
      </c>
    </row>
    <row r="111" spans="1:11" x14ac:dyDescent="0.25">
      <c r="A111" t="str">
        <f t="shared" si="1"/>
        <v>2021GY7NT</v>
      </c>
      <c r="B111" s="1">
        <v>2021</v>
      </c>
      <c r="C111" t="s">
        <v>14</v>
      </c>
      <c r="D111" t="s">
        <v>53</v>
      </c>
      <c r="E111" t="s">
        <v>28</v>
      </c>
      <c r="F111" s="2">
        <v>441.8</v>
      </c>
      <c r="G111" s="2">
        <v>13.53</v>
      </c>
      <c r="H111" s="2">
        <v>465.36</v>
      </c>
      <c r="I111" s="2">
        <v>13.36</v>
      </c>
      <c r="J111" s="2">
        <v>-23.55</v>
      </c>
      <c r="K111" s="2">
        <v>19.010000000000002</v>
      </c>
    </row>
    <row r="112" spans="1:11" x14ac:dyDescent="0.25">
      <c r="A112" t="str">
        <f t="shared" si="1"/>
        <v>2016GY7QLD</v>
      </c>
      <c r="B112" s="1">
        <v>2016</v>
      </c>
      <c r="C112" t="s">
        <v>14</v>
      </c>
      <c r="D112" t="s">
        <v>53</v>
      </c>
      <c r="E112" t="s">
        <v>24</v>
      </c>
      <c r="F112" s="2">
        <v>526.52</v>
      </c>
      <c r="G112" s="2">
        <v>2.09</v>
      </c>
      <c r="H112" s="2">
        <v>549.23</v>
      </c>
      <c r="I112" s="2">
        <v>1.89</v>
      </c>
      <c r="J112" s="2">
        <v>-22.71</v>
      </c>
      <c r="K112" s="2">
        <v>2.82</v>
      </c>
    </row>
    <row r="113" spans="1:11" x14ac:dyDescent="0.25">
      <c r="A113" t="str">
        <f t="shared" si="1"/>
        <v>2017GY7QLD</v>
      </c>
      <c r="B113" s="1">
        <v>2017</v>
      </c>
      <c r="C113" t="s">
        <v>14</v>
      </c>
      <c r="D113" t="s">
        <v>53</v>
      </c>
      <c r="E113" t="s">
        <v>24</v>
      </c>
      <c r="F113" s="2">
        <v>524.85</v>
      </c>
      <c r="G113" s="2">
        <v>2.2200000000000002</v>
      </c>
      <c r="H113" s="2">
        <v>551.66999999999996</v>
      </c>
      <c r="I113" s="2">
        <v>1.94</v>
      </c>
      <c r="J113" s="2">
        <v>-26.82</v>
      </c>
      <c r="K113" s="2">
        <v>2.94</v>
      </c>
    </row>
    <row r="114" spans="1:11" x14ac:dyDescent="0.25">
      <c r="A114" t="str">
        <f t="shared" si="1"/>
        <v>2018GY7QLD</v>
      </c>
      <c r="B114" s="1">
        <v>2018</v>
      </c>
      <c r="C114" t="s">
        <v>14</v>
      </c>
      <c r="D114" t="s">
        <v>53</v>
      </c>
      <c r="E114" t="s">
        <v>24</v>
      </c>
      <c r="F114" s="2">
        <v>534.51</v>
      </c>
      <c r="G114" s="2">
        <v>2.15</v>
      </c>
      <c r="H114" s="2">
        <v>551.09</v>
      </c>
      <c r="I114" s="2">
        <v>1.88</v>
      </c>
      <c r="J114" s="2">
        <v>-16.579999999999998</v>
      </c>
      <c r="K114" s="2">
        <v>2.85</v>
      </c>
    </row>
    <row r="115" spans="1:11" x14ac:dyDescent="0.25">
      <c r="A115" t="str">
        <f t="shared" si="1"/>
        <v>2019GY7QLD</v>
      </c>
      <c r="B115" s="1">
        <v>2019</v>
      </c>
      <c r="C115" t="s">
        <v>14</v>
      </c>
      <c r="D115" t="s">
        <v>53</v>
      </c>
      <c r="E115" t="s">
        <v>24</v>
      </c>
      <c r="F115" s="2">
        <v>528.05999999999995</v>
      </c>
      <c r="G115" s="2">
        <v>2.19</v>
      </c>
      <c r="H115" s="2">
        <v>552.76</v>
      </c>
      <c r="I115" s="2">
        <v>1.97</v>
      </c>
      <c r="J115" s="2">
        <v>-24.7</v>
      </c>
      <c r="K115" s="2">
        <v>2.95</v>
      </c>
    </row>
    <row r="116" spans="1:11" x14ac:dyDescent="0.25">
      <c r="A116" t="str">
        <f t="shared" si="1"/>
        <v>2021GY7QLD</v>
      </c>
      <c r="B116" s="1">
        <v>2021</v>
      </c>
      <c r="C116" t="s">
        <v>14</v>
      </c>
      <c r="D116" t="s">
        <v>53</v>
      </c>
      <c r="E116" t="s">
        <v>24</v>
      </c>
      <c r="F116" s="2">
        <v>514.91999999999996</v>
      </c>
      <c r="G116" s="2">
        <v>2.59</v>
      </c>
      <c r="H116" s="2">
        <v>537.54999999999995</v>
      </c>
      <c r="I116" s="2">
        <v>2.2599999999999998</v>
      </c>
      <c r="J116" s="2">
        <v>-22.63</v>
      </c>
      <c r="K116" s="2">
        <v>3.44</v>
      </c>
    </row>
    <row r="117" spans="1:11" x14ac:dyDescent="0.25">
      <c r="A117" t="str">
        <f t="shared" si="1"/>
        <v>2016GY7SA</v>
      </c>
      <c r="B117" s="1">
        <v>2016</v>
      </c>
      <c r="C117" t="s">
        <v>14</v>
      </c>
      <c r="D117" t="s">
        <v>53</v>
      </c>
      <c r="E117" t="s">
        <v>25</v>
      </c>
      <c r="F117" s="2">
        <v>526.27</v>
      </c>
      <c r="G117" s="2">
        <v>1.94</v>
      </c>
      <c r="H117" s="2">
        <v>547.72</v>
      </c>
      <c r="I117" s="2">
        <v>1.79</v>
      </c>
      <c r="J117" s="2">
        <v>-21.45</v>
      </c>
      <c r="K117" s="2">
        <v>2.64</v>
      </c>
    </row>
    <row r="118" spans="1:11" x14ac:dyDescent="0.25">
      <c r="A118" t="str">
        <f t="shared" si="1"/>
        <v>2017GY7SA</v>
      </c>
      <c r="B118" s="1">
        <v>2017</v>
      </c>
      <c r="C118" t="s">
        <v>14</v>
      </c>
      <c r="D118" t="s">
        <v>53</v>
      </c>
      <c r="E118" t="s">
        <v>25</v>
      </c>
      <c r="F118" s="2">
        <v>527.55999999999995</v>
      </c>
      <c r="G118" s="2">
        <v>2.16</v>
      </c>
      <c r="H118" s="2">
        <v>550.98</v>
      </c>
      <c r="I118" s="2">
        <v>1.88</v>
      </c>
      <c r="J118" s="2">
        <v>-23.42</v>
      </c>
      <c r="K118" s="2">
        <v>2.87</v>
      </c>
    </row>
    <row r="119" spans="1:11" x14ac:dyDescent="0.25">
      <c r="A119" t="str">
        <f t="shared" si="1"/>
        <v>2018GY7SA</v>
      </c>
      <c r="B119" s="1">
        <v>2018</v>
      </c>
      <c r="C119" t="s">
        <v>14</v>
      </c>
      <c r="D119" t="s">
        <v>53</v>
      </c>
      <c r="E119" t="s">
        <v>25</v>
      </c>
      <c r="F119" s="2">
        <v>532.23</v>
      </c>
      <c r="G119" s="2">
        <v>1.95</v>
      </c>
      <c r="H119" s="2">
        <v>548.32000000000005</v>
      </c>
      <c r="I119" s="2">
        <v>1.74</v>
      </c>
      <c r="J119" s="2">
        <v>-16.09</v>
      </c>
      <c r="K119" s="2">
        <v>2.61</v>
      </c>
    </row>
    <row r="120" spans="1:11" x14ac:dyDescent="0.25">
      <c r="A120" t="str">
        <f t="shared" si="1"/>
        <v>2019GY7SA</v>
      </c>
      <c r="B120" s="1">
        <v>2019</v>
      </c>
      <c r="C120" t="s">
        <v>14</v>
      </c>
      <c r="D120" t="s">
        <v>53</v>
      </c>
      <c r="E120" t="s">
        <v>25</v>
      </c>
      <c r="F120" s="2">
        <v>528.55999999999995</v>
      </c>
      <c r="G120" s="2">
        <v>2</v>
      </c>
      <c r="H120" s="2">
        <v>550.38</v>
      </c>
      <c r="I120" s="2">
        <v>1.92</v>
      </c>
      <c r="J120" s="2">
        <v>-21.82</v>
      </c>
      <c r="K120" s="2">
        <v>2.77</v>
      </c>
    </row>
    <row r="121" spans="1:11" x14ac:dyDescent="0.25">
      <c r="A121" t="str">
        <f t="shared" si="1"/>
        <v>2021GY7SA</v>
      </c>
      <c r="B121" s="1">
        <v>2021</v>
      </c>
      <c r="C121" t="s">
        <v>14</v>
      </c>
      <c r="D121" t="s">
        <v>53</v>
      </c>
      <c r="E121" t="s">
        <v>25</v>
      </c>
      <c r="F121" s="2">
        <v>518.5</v>
      </c>
      <c r="G121" s="2">
        <v>2.34</v>
      </c>
      <c r="H121" s="2">
        <v>542.44000000000005</v>
      </c>
      <c r="I121" s="2">
        <v>1.93</v>
      </c>
      <c r="J121" s="2">
        <v>-23.95</v>
      </c>
      <c r="K121" s="2">
        <v>3.03</v>
      </c>
    </row>
    <row r="122" spans="1:11" x14ac:dyDescent="0.25">
      <c r="A122" t="str">
        <f t="shared" si="1"/>
        <v>2016GY7TAS</v>
      </c>
      <c r="B122" s="1">
        <v>2016</v>
      </c>
      <c r="C122" t="s">
        <v>14</v>
      </c>
      <c r="D122" t="s">
        <v>53</v>
      </c>
      <c r="E122" t="s">
        <v>27</v>
      </c>
      <c r="F122" s="2">
        <v>517.53</v>
      </c>
      <c r="G122" s="2">
        <v>4.92</v>
      </c>
      <c r="H122" s="2">
        <v>546.26</v>
      </c>
      <c r="I122" s="2">
        <v>4.5</v>
      </c>
      <c r="J122" s="2">
        <v>-28.73</v>
      </c>
      <c r="K122" s="2">
        <v>6.66</v>
      </c>
    </row>
    <row r="123" spans="1:11" x14ac:dyDescent="0.25">
      <c r="A123" t="str">
        <f t="shared" si="1"/>
        <v>2017GY7TAS</v>
      </c>
      <c r="B123" s="1">
        <v>2017</v>
      </c>
      <c r="C123" t="s">
        <v>14</v>
      </c>
      <c r="D123" t="s">
        <v>53</v>
      </c>
      <c r="E123" t="s">
        <v>27</v>
      </c>
      <c r="F123" s="2">
        <v>518.77</v>
      </c>
      <c r="G123" s="2">
        <v>4.63</v>
      </c>
      <c r="H123" s="2">
        <v>546.79999999999995</v>
      </c>
      <c r="I123" s="2">
        <v>4.4800000000000004</v>
      </c>
      <c r="J123" s="2">
        <v>-28.03</v>
      </c>
      <c r="K123" s="2">
        <v>6.44</v>
      </c>
    </row>
    <row r="124" spans="1:11" x14ac:dyDescent="0.25">
      <c r="A124" t="str">
        <f t="shared" si="1"/>
        <v>2018GY7TAS</v>
      </c>
      <c r="B124" s="1">
        <v>2018</v>
      </c>
      <c r="C124" t="s">
        <v>14</v>
      </c>
      <c r="D124" t="s">
        <v>53</v>
      </c>
      <c r="E124" t="s">
        <v>27</v>
      </c>
      <c r="F124" s="2">
        <v>521.99</v>
      </c>
      <c r="G124" s="2">
        <v>4.41</v>
      </c>
      <c r="H124" s="2">
        <v>542.49</v>
      </c>
      <c r="I124" s="2">
        <v>4.17</v>
      </c>
      <c r="J124" s="2">
        <v>-20.5</v>
      </c>
      <c r="K124" s="2">
        <v>6.07</v>
      </c>
    </row>
    <row r="125" spans="1:11" x14ac:dyDescent="0.25">
      <c r="A125" t="str">
        <f t="shared" si="1"/>
        <v>2019GY7TAS</v>
      </c>
      <c r="B125" s="1">
        <v>2019</v>
      </c>
      <c r="C125" t="s">
        <v>14</v>
      </c>
      <c r="D125" t="s">
        <v>53</v>
      </c>
      <c r="E125" t="s">
        <v>27</v>
      </c>
      <c r="F125" s="2">
        <v>515.13</v>
      </c>
      <c r="G125" s="2">
        <v>4.3099999999999996</v>
      </c>
      <c r="H125" s="2">
        <v>543.84</v>
      </c>
      <c r="I125" s="2">
        <v>3.96</v>
      </c>
      <c r="J125" s="2">
        <v>-28.71</v>
      </c>
      <c r="K125" s="2">
        <v>5.85</v>
      </c>
    </row>
    <row r="126" spans="1:11" x14ac:dyDescent="0.25">
      <c r="A126" t="str">
        <f t="shared" si="1"/>
        <v>2021GY7TAS</v>
      </c>
      <c r="B126" s="1">
        <v>2021</v>
      </c>
      <c r="C126" t="s">
        <v>14</v>
      </c>
      <c r="D126" t="s">
        <v>53</v>
      </c>
      <c r="E126" t="s">
        <v>27</v>
      </c>
      <c r="F126" s="2">
        <v>501.05</v>
      </c>
      <c r="G126" s="2">
        <v>4.8</v>
      </c>
      <c r="H126" s="2">
        <v>529.53</v>
      </c>
      <c r="I126" s="2">
        <v>3.99</v>
      </c>
      <c r="J126" s="2">
        <v>-28.48</v>
      </c>
      <c r="K126" s="2">
        <v>6.24</v>
      </c>
    </row>
    <row r="127" spans="1:11" x14ac:dyDescent="0.25">
      <c r="A127" t="str">
        <f t="shared" si="1"/>
        <v>2016GY7VIC</v>
      </c>
      <c r="B127" s="1">
        <v>2016</v>
      </c>
      <c r="C127" t="s">
        <v>14</v>
      </c>
      <c r="D127" t="s">
        <v>53</v>
      </c>
      <c r="E127" t="s">
        <v>23</v>
      </c>
      <c r="F127" s="2">
        <v>532.07000000000005</v>
      </c>
      <c r="G127" s="2">
        <v>1.75</v>
      </c>
      <c r="H127" s="2">
        <v>554.77</v>
      </c>
      <c r="I127" s="2">
        <v>1.6</v>
      </c>
      <c r="J127" s="2">
        <v>-22.7</v>
      </c>
      <c r="K127" s="2">
        <v>2.37</v>
      </c>
    </row>
    <row r="128" spans="1:11" x14ac:dyDescent="0.25">
      <c r="A128" t="str">
        <f t="shared" si="1"/>
        <v>2017GY7VIC</v>
      </c>
      <c r="B128" s="1">
        <v>2017</v>
      </c>
      <c r="C128" t="s">
        <v>14</v>
      </c>
      <c r="D128" t="s">
        <v>53</v>
      </c>
      <c r="E128" t="s">
        <v>23</v>
      </c>
      <c r="F128" s="2">
        <v>534.20000000000005</v>
      </c>
      <c r="G128" s="2">
        <v>1.71</v>
      </c>
      <c r="H128" s="2">
        <v>558.12</v>
      </c>
      <c r="I128" s="2">
        <v>1.47</v>
      </c>
      <c r="J128" s="2">
        <v>-23.93</v>
      </c>
      <c r="K128" s="2">
        <v>2.2599999999999998</v>
      </c>
    </row>
    <row r="129" spans="1:11" x14ac:dyDescent="0.25">
      <c r="A129" t="str">
        <f t="shared" si="1"/>
        <v>2018GY7VIC</v>
      </c>
      <c r="B129" s="1">
        <v>2018</v>
      </c>
      <c r="C129" t="s">
        <v>14</v>
      </c>
      <c r="D129" t="s">
        <v>53</v>
      </c>
      <c r="E129" t="s">
        <v>23</v>
      </c>
      <c r="F129" s="2">
        <v>539.54</v>
      </c>
      <c r="G129" s="2">
        <v>1.64</v>
      </c>
      <c r="H129" s="2">
        <v>555.22</v>
      </c>
      <c r="I129" s="2">
        <v>1.36</v>
      </c>
      <c r="J129" s="2">
        <v>-15.68</v>
      </c>
      <c r="K129" s="2">
        <v>2.13</v>
      </c>
    </row>
    <row r="130" spans="1:11" x14ac:dyDescent="0.25">
      <c r="A130" t="str">
        <f t="shared" si="1"/>
        <v>2019GY7VIC</v>
      </c>
      <c r="B130" s="1">
        <v>2019</v>
      </c>
      <c r="C130" t="s">
        <v>14</v>
      </c>
      <c r="D130" t="s">
        <v>53</v>
      </c>
      <c r="E130" t="s">
        <v>23</v>
      </c>
      <c r="F130" s="2">
        <v>534.08000000000004</v>
      </c>
      <c r="G130" s="2">
        <v>1.63</v>
      </c>
      <c r="H130" s="2">
        <v>556.54999999999995</v>
      </c>
      <c r="I130" s="2">
        <v>1.45</v>
      </c>
      <c r="J130" s="2">
        <v>-22.47</v>
      </c>
      <c r="K130" s="2">
        <v>2.1800000000000002</v>
      </c>
    </row>
    <row r="131" spans="1:11" x14ac:dyDescent="0.25">
      <c r="A131" t="str">
        <f t="shared" ref="A131:A194" si="2">B131&amp;C131&amp;D131&amp;E131</f>
        <v>2021GY7VIC</v>
      </c>
      <c r="B131" s="1">
        <v>2021</v>
      </c>
      <c r="C131" t="s">
        <v>14</v>
      </c>
      <c r="D131" t="s">
        <v>53</v>
      </c>
      <c r="E131" t="s">
        <v>23</v>
      </c>
      <c r="F131" s="2">
        <v>528.98</v>
      </c>
      <c r="G131" s="2">
        <v>1.78</v>
      </c>
      <c r="H131" s="2">
        <v>545.71</v>
      </c>
      <c r="I131" s="2">
        <v>1.58</v>
      </c>
      <c r="J131" s="2">
        <v>-16.73</v>
      </c>
      <c r="K131" s="2">
        <v>2.38</v>
      </c>
    </row>
    <row r="132" spans="1:11" x14ac:dyDescent="0.25">
      <c r="A132" t="str">
        <f t="shared" si="2"/>
        <v>2016GY7WA</v>
      </c>
      <c r="B132" s="1">
        <v>2016</v>
      </c>
      <c r="C132" t="s">
        <v>14</v>
      </c>
      <c r="D132" t="s">
        <v>53</v>
      </c>
      <c r="E132" t="s">
        <v>26</v>
      </c>
      <c r="F132" s="2">
        <v>526.14</v>
      </c>
      <c r="G132" s="2">
        <v>3.17</v>
      </c>
      <c r="H132" s="2">
        <v>548.03</v>
      </c>
      <c r="I132" s="2">
        <v>2.84</v>
      </c>
      <c r="J132" s="2">
        <v>-21.89</v>
      </c>
      <c r="K132" s="2">
        <v>4.26</v>
      </c>
    </row>
    <row r="133" spans="1:11" x14ac:dyDescent="0.25">
      <c r="A133" t="str">
        <f t="shared" si="2"/>
        <v>2017GY7WA</v>
      </c>
      <c r="B133" s="1">
        <v>2017</v>
      </c>
      <c r="C133" t="s">
        <v>14</v>
      </c>
      <c r="D133" t="s">
        <v>53</v>
      </c>
      <c r="E133" t="s">
        <v>26</v>
      </c>
      <c r="F133" s="2">
        <v>524.79</v>
      </c>
      <c r="G133" s="2">
        <v>3.27</v>
      </c>
      <c r="H133" s="2">
        <v>550.23</v>
      </c>
      <c r="I133" s="2">
        <v>2.94</v>
      </c>
      <c r="J133" s="2">
        <v>-25.44</v>
      </c>
      <c r="K133" s="2">
        <v>4.4000000000000004</v>
      </c>
    </row>
    <row r="134" spans="1:11" x14ac:dyDescent="0.25">
      <c r="A134" t="str">
        <f t="shared" si="2"/>
        <v>2018GY7WA</v>
      </c>
      <c r="B134" s="1">
        <v>2018</v>
      </c>
      <c r="C134" t="s">
        <v>14</v>
      </c>
      <c r="D134" t="s">
        <v>53</v>
      </c>
      <c r="E134" t="s">
        <v>26</v>
      </c>
      <c r="F134" s="2">
        <v>536.03</v>
      </c>
      <c r="G134" s="2">
        <v>2.84</v>
      </c>
      <c r="H134" s="2">
        <v>550.63</v>
      </c>
      <c r="I134" s="2">
        <v>2.42</v>
      </c>
      <c r="J134" s="2">
        <v>-14.61</v>
      </c>
      <c r="K134" s="2">
        <v>3.73</v>
      </c>
    </row>
    <row r="135" spans="1:11" x14ac:dyDescent="0.25">
      <c r="A135" t="str">
        <f t="shared" si="2"/>
        <v>2019GY7WA</v>
      </c>
      <c r="B135" s="1">
        <v>2019</v>
      </c>
      <c r="C135" t="s">
        <v>14</v>
      </c>
      <c r="D135" t="s">
        <v>53</v>
      </c>
      <c r="E135" t="s">
        <v>26</v>
      </c>
      <c r="F135" s="2">
        <v>529.24</v>
      </c>
      <c r="G135" s="2">
        <v>3.09</v>
      </c>
      <c r="H135" s="2">
        <v>550.48</v>
      </c>
      <c r="I135" s="2">
        <v>2.71</v>
      </c>
      <c r="J135" s="2">
        <v>-21.24</v>
      </c>
      <c r="K135" s="2">
        <v>4.1100000000000003</v>
      </c>
    </row>
    <row r="136" spans="1:11" x14ac:dyDescent="0.25">
      <c r="A136" t="str">
        <f t="shared" si="2"/>
        <v>2021GY7WA</v>
      </c>
      <c r="B136" s="1">
        <v>2021</v>
      </c>
      <c r="C136" t="s">
        <v>14</v>
      </c>
      <c r="D136" t="s">
        <v>53</v>
      </c>
      <c r="E136" t="s">
        <v>26</v>
      </c>
      <c r="F136" s="2">
        <v>519.52</v>
      </c>
      <c r="G136" s="2">
        <v>3.33</v>
      </c>
      <c r="H136" s="2">
        <v>541.41999999999996</v>
      </c>
      <c r="I136" s="2">
        <v>2.88</v>
      </c>
      <c r="J136" s="2">
        <v>-21.9</v>
      </c>
      <c r="K136" s="2">
        <v>4.4000000000000004</v>
      </c>
    </row>
    <row r="137" spans="1:11" x14ac:dyDescent="0.25">
      <c r="A137" t="str">
        <f t="shared" si="2"/>
        <v>2016GY9AAA</v>
      </c>
      <c r="B137" s="1">
        <v>2016</v>
      </c>
      <c r="C137" t="s">
        <v>14</v>
      </c>
      <c r="D137" t="s">
        <v>54</v>
      </c>
      <c r="E137" t="s">
        <v>30</v>
      </c>
      <c r="F137" s="2">
        <v>560.23</v>
      </c>
      <c r="G137" s="2">
        <v>1.01</v>
      </c>
      <c r="H137" s="2">
        <v>578.89</v>
      </c>
      <c r="I137" s="2">
        <v>0.88</v>
      </c>
      <c r="J137" s="2">
        <v>-18.66</v>
      </c>
      <c r="K137" s="2">
        <v>1.34</v>
      </c>
    </row>
    <row r="138" spans="1:11" x14ac:dyDescent="0.25">
      <c r="A138" t="str">
        <f t="shared" si="2"/>
        <v>2017GY9AAA</v>
      </c>
      <c r="B138" s="1">
        <v>2017</v>
      </c>
      <c r="C138" t="s">
        <v>14</v>
      </c>
      <c r="D138" t="s">
        <v>54</v>
      </c>
      <c r="E138" t="s">
        <v>30</v>
      </c>
      <c r="F138" s="2">
        <v>561.03</v>
      </c>
      <c r="G138" s="2">
        <v>1.05</v>
      </c>
      <c r="H138" s="2">
        <v>586.57000000000005</v>
      </c>
      <c r="I138" s="2">
        <v>0.9</v>
      </c>
      <c r="J138" s="2">
        <v>-25.55</v>
      </c>
      <c r="K138" s="2">
        <v>1.39</v>
      </c>
    </row>
    <row r="139" spans="1:11" x14ac:dyDescent="0.25">
      <c r="A139" t="str">
        <f t="shared" si="2"/>
        <v>2018GY9AAA</v>
      </c>
      <c r="B139" s="1">
        <v>2018</v>
      </c>
      <c r="C139" t="s">
        <v>14</v>
      </c>
      <c r="D139" t="s">
        <v>54</v>
      </c>
      <c r="E139" t="s">
        <v>30</v>
      </c>
      <c r="F139" s="2">
        <v>572.04999999999995</v>
      </c>
      <c r="G139" s="2">
        <v>0.94</v>
      </c>
      <c r="H139" s="2">
        <v>589.42999999999995</v>
      </c>
      <c r="I139" s="2">
        <v>0.78</v>
      </c>
      <c r="J139" s="2">
        <v>-17.38</v>
      </c>
      <c r="K139" s="2">
        <v>1.22</v>
      </c>
    </row>
    <row r="140" spans="1:11" x14ac:dyDescent="0.25">
      <c r="A140" t="str">
        <f t="shared" si="2"/>
        <v>2019GY9AAA</v>
      </c>
      <c r="B140" s="1">
        <v>2019</v>
      </c>
      <c r="C140" t="s">
        <v>14</v>
      </c>
      <c r="D140" t="s">
        <v>54</v>
      </c>
      <c r="E140" t="s">
        <v>30</v>
      </c>
      <c r="F140" s="2">
        <v>563.53</v>
      </c>
      <c r="G140" s="2">
        <v>1.02</v>
      </c>
      <c r="H140" s="2">
        <v>584.15</v>
      </c>
      <c r="I140" s="2">
        <v>0.85</v>
      </c>
      <c r="J140" s="2">
        <v>-20.61</v>
      </c>
      <c r="K140" s="2">
        <v>1.33</v>
      </c>
    </row>
    <row r="141" spans="1:11" x14ac:dyDescent="0.25">
      <c r="A141" t="str">
        <f t="shared" si="2"/>
        <v>2021GY9AAA</v>
      </c>
      <c r="B141" s="1">
        <v>2021</v>
      </c>
      <c r="C141" t="s">
        <v>14</v>
      </c>
      <c r="D141" t="s">
        <v>54</v>
      </c>
      <c r="E141" t="s">
        <v>30</v>
      </c>
      <c r="F141" s="2">
        <v>561.58000000000004</v>
      </c>
      <c r="G141" s="2">
        <v>1.1100000000000001</v>
      </c>
      <c r="H141" s="2">
        <v>584.45000000000005</v>
      </c>
      <c r="I141" s="2">
        <v>0.94</v>
      </c>
      <c r="J141" s="2">
        <v>-22.87</v>
      </c>
      <c r="K141" s="2">
        <v>1.45</v>
      </c>
    </row>
    <row r="142" spans="1:11" x14ac:dyDescent="0.25">
      <c r="A142" t="str">
        <f t="shared" si="2"/>
        <v>2016GY9ACT</v>
      </c>
      <c r="B142" s="1">
        <v>2016</v>
      </c>
      <c r="C142" t="s">
        <v>14</v>
      </c>
      <c r="D142" t="s">
        <v>54</v>
      </c>
      <c r="E142" t="s">
        <v>29</v>
      </c>
      <c r="F142" s="2">
        <v>583.12</v>
      </c>
      <c r="G142" s="2">
        <v>5.08</v>
      </c>
      <c r="H142" s="2">
        <v>593.38</v>
      </c>
      <c r="I142" s="2">
        <v>4.8899999999999997</v>
      </c>
      <c r="J142" s="2">
        <v>-10.26</v>
      </c>
      <c r="K142" s="2">
        <v>7.05</v>
      </c>
    </row>
    <row r="143" spans="1:11" x14ac:dyDescent="0.25">
      <c r="A143" t="str">
        <f t="shared" si="2"/>
        <v>2017GY9ACT</v>
      </c>
      <c r="B143" s="1">
        <v>2017</v>
      </c>
      <c r="C143" t="s">
        <v>14</v>
      </c>
      <c r="D143" t="s">
        <v>54</v>
      </c>
      <c r="E143" t="s">
        <v>29</v>
      </c>
      <c r="F143" s="2">
        <v>574.79</v>
      </c>
      <c r="G143" s="2">
        <v>4.7</v>
      </c>
      <c r="H143" s="2">
        <v>595.17999999999995</v>
      </c>
      <c r="I143" s="2">
        <v>4.2300000000000004</v>
      </c>
      <c r="J143" s="2">
        <v>-20.399999999999999</v>
      </c>
      <c r="K143" s="2">
        <v>6.32</v>
      </c>
    </row>
    <row r="144" spans="1:11" x14ac:dyDescent="0.25">
      <c r="A144" t="str">
        <f t="shared" si="2"/>
        <v>2018GY9ACT</v>
      </c>
      <c r="B144" s="1">
        <v>2018</v>
      </c>
      <c r="C144" t="s">
        <v>14</v>
      </c>
      <c r="D144" t="s">
        <v>54</v>
      </c>
      <c r="E144" t="s">
        <v>29</v>
      </c>
      <c r="F144" s="2">
        <v>579.78</v>
      </c>
      <c r="G144" s="2">
        <v>2.63</v>
      </c>
      <c r="H144" s="2">
        <v>589.99</v>
      </c>
      <c r="I144" s="2">
        <v>2.08</v>
      </c>
      <c r="J144" s="2">
        <v>-10.210000000000001</v>
      </c>
      <c r="K144" s="2">
        <v>3.36</v>
      </c>
    </row>
    <row r="145" spans="1:11" x14ac:dyDescent="0.25">
      <c r="A145" t="str">
        <f t="shared" si="2"/>
        <v>2019GY9ACT</v>
      </c>
      <c r="B145" s="1">
        <v>2019</v>
      </c>
      <c r="C145" t="s">
        <v>14</v>
      </c>
      <c r="D145" t="s">
        <v>54</v>
      </c>
      <c r="E145" t="s">
        <v>29</v>
      </c>
      <c r="F145" s="2">
        <v>573.04999999999995</v>
      </c>
      <c r="G145" s="2">
        <v>5.67</v>
      </c>
      <c r="H145" s="2">
        <v>594.05999999999995</v>
      </c>
      <c r="I145" s="2">
        <v>5.08</v>
      </c>
      <c r="J145" s="2">
        <v>-21.01</v>
      </c>
      <c r="K145" s="2">
        <v>7.61</v>
      </c>
    </row>
    <row r="146" spans="1:11" x14ac:dyDescent="0.25">
      <c r="A146" t="str">
        <f t="shared" si="2"/>
        <v>2021GY9ACT</v>
      </c>
      <c r="B146" s="1">
        <v>2021</v>
      </c>
      <c r="C146" t="s">
        <v>14</v>
      </c>
      <c r="D146" t="s">
        <v>54</v>
      </c>
      <c r="E146" t="s">
        <v>29</v>
      </c>
      <c r="F146" s="2">
        <v>564.49</v>
      </c>
      <c r="G146" s="2">
        <v>6.02</v>
      </c>
      <c r="H146" s="2">
        <v>587.51</v>
      </c>
      <c r="I146" s="2">
        <v>4.4800000000000004</v>
      </c>
      <c r="J146" s="2">
        <v>-23.03</v>
      </c>
      <c r="K146" s="2">
        <v>7.5</v>
      </c>
    </row>
    <row r="147" spans="1:11" x14ac:dyDescent="0.25">
      <c r="A147" t="str">
        <f t="shared" si="2"/>
        <v>2016GY9NSW</v>
      </c>
      <c r="B147" s="1">
        <v>2016</v>
      </c>
      <c r="C147" t="s">
        <v>14</v>
      </c>
      <c r="D147" t="s">
        <v>54</v>
      </c>
      <c r="E147" t="s">
        <v>22</v>
      </c>
      <c r="F147" s="2">
        <v>561.41</v>
      </c>
      <c r="G147" s="2">
        <v>1.9</v>
      </c>
      <c r="H147" s="2">
        <v>578.41999999999996</v>
      </c>
      <c r="I147" s="2">
        <v>1.62</v>
      </c>
      <c r="J147" s="2">
        <v>-17.010000000000002</v>
      </c>
      <c r="K147" s="2">
        <v>2.5</v>
      </c>
    </row>
    <row r="148" spans="1:11" x14ac:dyDescent="0.25">
      <c r="A148" t="str">
        <f t="shared" si="2"/>
        <v>2017GY9NSW</v>
      </c>
      <c r="B148" s="1">
        <v>2017</v>
      </c>
      <c r="C148" t="s">
        <v>14</v>
      </c>
      <c r="D148" t="s">
        <v>54</v>
      </c>
      <c r="E148" t="s">
        <v>22</v>
      </c>
      <c r="F148" s="2">
        <v>568.83000000000004</v>
      </c>
      <c r="G148" s="2">
        <v>2.0499999999999998</v>
      </c>
      <c r="H148" s="2">
        <v>594.04</v>
      </c>
      <c r="I148" s="2">
        <v>1.75</v>
      </c>
      <c r="J148" s="2">
        <v>-25.21</v>
      </c>
      <c r="K148" s="2">
        <v>2.7</v>
      </c>
    </row>
    <row r="149" spans="1:11" x14ac:dyDescent="0.25">
      <c r="A149" t="str">
        <f t="shared" si="2"/>
        <v>2018GY9NSW</v>
      </c>
      <c r="B149" s="1">
        <v>2018</v>
      </c>
      <c r="C149" t="s">
        <v>14</v>
      </c>
      <c r="D149" t="s">
        <v>54</v>
      </c>
      <c r="E149" t="s">
        <v>22</v>
      </c>
      <c r="F149" s="2">
        <v>574.41999999999996</v>
      </c>
      <c r="G149" s="2">
        <v>1.74</v>
      </c>
      <c r="H149" s="2">
        <v>591.66</v>
      </c>
      <c r="I149" s="2">
        <v>1.4</v>
      </c>
      <c r="J149" s="2">
        <v>-17.25</v>
      </c>
      <c r="K149" s="2">
        <v>2.23</v>
      </c>
    </row>
    <row r="150" spans="1:11" x14ac:dyDescent="0.25">
      <c r="A150" t="str">
        <f t="shared" si="2"/>
        <v>2019GY9NSW</v>
      </c>
      <c r="B150" s="1">
        <v>2019</v>
      </c>
      <c r="C150" t="s">
        <v>14</v>
      </c>
      <c r="D150" t="s">
        <v>54</v>
      </c>
      <c r="E150" t="s">
        <v>22</v>
      </c>
      <c r="F150" s="2">
        <v>570.03</v>
      </c>
      <c r="G150" s="2">
        <v>1.94</v>
      </c>
      <c r="H150" s="2">
        <v>585.41</v>
      </c>
      <c r="I150" s="2">
        <v>1.63</v>
      </c>
      <c r="J150" s="2">
        <v>-15.38</v>
      </c>
      <c r="K150" s="2">
        <v>2.5299999999999998</v>
      </c>
    </row>
    <row r="151" spans="1:11" x14ac:dyDescent="0.25">
      <c r="A151" t="str">
        <f t="shared" si="2"/>
        <v>2021GY9NSW</v>
      </c>
      <c r="B151" s="1">
        <v>2021</v>
      </c>
      <c r="C151" t="s">
        <v>14</v>
      </c>
      <c r="D151" t="s">
        <v>54</v>
      </c>
      <c r="E151" t="s">
        <v>22</v>
      </c>
      <c r="F151" s="2">
        <v>564.61</v>
      </c>
      <c r="G151" s="2">
        <v>2.19</v>
      </c>
      <c r="H151" s="2">
        <v>585.37</v>
      </c>
      <c r="I151" s="2">
        <v>1.82</v>
      </c>
      <c r="J151" s="2">
        <v>-20.76</v>
      </c>
      <c r="K151" s="2">
        <v>2.85</v>
      </c>
    </row>
    <row r="152" spans="1:11" x14ac:dyDescent="0.25">
      <c r="A152" t="str">
        <f t="shared" si="2"/>
        <v>2016GY9NT</v>
      </c>
      <c r="B152" s="1">
        <v>2016</v>
      </c>
      <c r="C152" t="s">
        <v>14</v>
      </c>
      <c r="D152" t="s">
        <v>54</v>
      </c>
      <c r="E152" t="s">
        <v>28</v>
      </c>
      <c r="F152" s="2">
        <v>493.81</v>
      </c>
      <c r="G152" s="2">
        <v>11.49</v>
      </c>
      <c r="H152" s="2">
        <v>516.30999999999995</v>
      </c>
      <c r="I152" s="2">
        <v>12.59</v>
      </c>
      <c r="J152" s="2">
        <v>-22.5</v>
      </c>
      <c r="K152" s="2">
        <v>17.04</v>
      </c>
    </row>
    <row r="153" spans="1:11" x14ac:dyDescent="0.25">
      <c r="A153" t="str">
        <f t="shared" si="2"/>
        <v>2017GY9NT</v>
      </c>
      <c r="B153" s="1">
        <v>2017</v>
      </c>
      <c r="C153" t="s">
        <v>14</v>
      </c>
      <c r="D153" t="s">
        <v>54</v>
      </c>
      <c r="E153" t="s">
        <v>28</v>
      </c>
      <c r="F153" s="2">
        <v>475.51</v>
      </c>
      <c r="G153" s="2">
        <v>13.44</v>
      </c>
      <c r="H153" s="2">
        <v>515.72</v>
      </c>
      <c r="I153" s="2">
        <v>13.14</v>
      </c>
      <c r="J153" s="2">
        <v>-40.21</v>
      </c>
      <c r="K153" s="2">
        <v>18.79</v>
      </c>
    </row>
    <row r="154" spans="1:11" x14ac:dyDescent="0.25">
      <c r="A154" t="str">
        <f t="shared" si="2"/>
        <v>2018GY9NT</v>
      </c>
      <c r="B154" s="1">
        <v>2018</v>
      </c>
      <c r="C154" t="s">
        <v>14</v>
      </c>
      <c r="D154" t="s">
        <v>54</v>
      </c>
      <c r="E154" t="s">
        <v>28</v>
      </c>
      <c r="F154" s="2">
        <v>491.28</v>
      </c>
      <c r="G154" s="2">
        <v>14.04</v>
      </c>
      <c r="H154" s="2">
        <v>510.74</v>
      </c>
      <c r="I154" s="2">
        <v>14.5</v>
      </c>
      <c r="J154" s="2">
        <v>-19.46</v>
      </c>
      <c r="K154" s="2">
        <v>20.18</v>
      </c>
    </row>
    <row r="155" spans="1:11" x14ac:dyDescent="0.25">
      <c r="A155" t="str">
        <f t="shared" si="2"/>
        <v>2019GY9NT</v>
      </c>
      <c r="B155" s="1">
        <v>2019</v>
      </c>
      <c r="C155" t="s">
        <v>14</v>
      </c>
      <c r="D155" t="s">
        <v>54</v>
      </c>
      <c r="E155" t="s">
        <v>28</v>
      </c>
      <c r="F155" s="2">
        <v>475.84</v>
      </c>
      <c r="G155" s="2">
        <v>14.67</v>
      </c>
      <c r="H155" s="2">
        <v>509.33</v>
      </c>
      <c r="I155" s="2">
        <v>14.18</v>
      </c>
      <c r="J155" s="2">
        <v>-33.479999999999997</v>
      </c>
      <c r="K155" s="2">
        <v>20.41</v>
      </c>
    </row>
    <row r="156" spans="1:11" x14ac:dyDescent="0.25">
      <c r="A156" t="str">
        <f t="shared" si="2"/>
        <v>2021GY9NT</v>
      </c>
      <c r="B156" s="1">
        <v>2021</v>
      </c>
      <c r="C156" t="s">
        <v>14</v>
      </c>
      <c r="D156" t="s">
        <v>54</v>
      </c>
      <c r="E156" t="s">
        <v>28</v>
      </c>
      <c r="F156" s="2">
        <v>489.44</v>
      </c>
      <c r="G156" s="2">
        <v>12.44</v>
      </c>
      <c r="H156" s="2">
        <v>515.79</v>
      </c>
      <c r="I156" s="2">
        <v>12.07</v>
      </c>
      <c r="J156" s="2">
        <v>-26.36</v>
      </c>
      <c r="K156" s="2">
        <v>17.329999999999998</v>
      </c>
    </row>
    <row r="157" spans="1:11" x14ac:dyDescent="0.25">
      <c r="A157" t="str">
        <f t="shared" si="2"/>
        <v>2016GY9QLD</v>
      </c>
      <c r="B157" s="1">
        <v>2016</v>
      </c>
      <c r="C157" t="s">
        <v>14</v>
      </c>
      <c r="D157" t="s">
        <v>54</v>
      </c>
      <c r="E157" t="s">
        <v>24</v>
      </c>
      <c r="F157" s="2">
        <v>556.27</v>
      </c>
      <c r="G157" s="2">
        <v>2.06</v>
      </c>
      <c r="H157" s="2">
        <v>579.1</v>
      </c>
      <c r="I157" s="2">
        <v>2</v>
      </c>
      <c r="J157" s="2">
        <v>-22.83</v>
      </c>
      <c r="K157" s="2">
        <v>2.87</v>
      </c>
    </row>
    <row r="158" spans="1:11" x14ac:dyDescent="0.25">
      <c r="A158" t="str">
        <f t="shared" si="2"/>
        <v>2017GY9QLD</v>
      </c>
      <c r="B158" s="1">
        <v>2017</v>
      </c>
      <c r="C158" t="s">
        <v>14</v>
      </c>
      <c r="D158" t="s">
        <v>54</v>
      </c>
      <c r="E158" t="s">
        <v>24</v>
      </c>
      <c r="F158" s="2">
        <v>557.71</v>
      </c>
      <c r="G158" s="2">
        <v>2.13</v>
      </c>
      <c r="H158" s="2">
        <v>589.35</v>
      </c>
      <c r="I158" s="2">
        <v>1.93</v>
      </c>
      <c r="J158" s="2">
        <v>-31.64</v>
      </c>
      <c r="K158" s="2">
        <v>2.87</v>
      </c>
    </row>
    <row r="159" spans="1:11" x14ac:dyDescent="0.25">
      <c r="A159" t="str">
        <f t="shared" si="2"/>
        <v>2018GY9QLD</v>
      </c>
      <c r="B159" s="1">
        <v>2018</v>
      </c>
      <c r="C159" t="s">
        <v>14</v>
      </c>
      <c r="D159" t="s">
        <v>54</v>
      </c>
      <c r="E159" t="s">
        <v>24</v>
      </c>
      <c r="F159" s="2">
        <v>569.49</v>
      </c>
      <c r="G159" s="2">
        <v>2.08</v>
      </c>
      <c r="H159" s="2">
        <v>590.80999999999995</v>
      </c>
      <c r="I159" s="2">
        <v>1.79</v>
      </c>
      <c r="J159" s="2">
        <v>-21.32</v>
      </c>
      <c r="K159" s="2">
        <v>2.75</v>
      </c>
    </row>
    <row r="160" spans="1:11" x14ac:dyDescent="0.25">
      <c r="A160" t="str">
        <f t="shared" si="2"/>
        <v>2019GY9QLD</v>
      </c>
      <c r="B160" s="1">
        <v>2019</v>
      </c>
      <c r="C160" t="s">
        <v>14</v>
      </c>
      <c r="D160" t="s">
        <v>54</v>
      </c>
      <c r="E160" t="s">
        <v>24</v>
      </c>
      <c r="F160" s="2">
        <v>557.62</v>
      </c>
      <c r="G160" s="2">
        <v>2.12</v>
      </c>
      <c r="H160" s="2">
        <v>584.01</v>
      </c>
      <c r="I160" s="2">
        <v>1.85</v>
      </c>
      <c r="J160" s="2">
        <v>-26.4</v>
      </c>
      <c r="K160" s="2">
        <v>2.81</v>
      </c>
    </row>
    <row r="161" spans="1:11" x14ac:dyDescent="0.25">
      <c r="A161" t="str">
        <f t="shared" si="2"/>
        <v>2021GY9QLD</v>
      </c>
      <c r="B161" s="1">
        <v>2021</v>
      </c>
      <c r="C161" t="s">
        <v>14</v>
      </c>
      <c r="D161" t="s">
        <v>54</v>
      </c>
      <c r="E161" t="s">
        <v>24</v>
      </c>
      <c r="F161" s="2">
        <v>554.04999999999995</v>
      </c>
      <c r="G161" s="2">
        <v>2.39</v>
      </c>
      <c r="H161" s="2">
        <v>580.85</v>
      </c>
      <c r="I161" s="2">
        <v>2.0699999999999998</v>
      </c>
      <c r="J161" s="2">
        <v>-26.8</v>
      </c>
      <c r="K161" s="2">
        <v>3.17</v>
      </c>
    </row>
    <row r="162" spans="1:11" x14ac:dyDescent="0.25">
      <c r="A162" t="str">
        <f t="shared" si="2"/>
        <v>2016GY9SA</v>
      </c>
      <c r="B162" s="1">
        <v>2016</v>
      </c>
      <c r="C162" t="s">
        <v>14</v>
      </c>
      <c r="D162" t="s">
        <v>54</v>
      </c>
      <c r="E162" t="s">
        <v>25</v>
      </c>
      <c r="F162" s="2">
        <v>555.34</v>
      </c>
      <c r="G162" s="2">
        <v>2.76</v>
      </c>
      <c r="H162" s="2">
        <v>575.14</v>
      </c>
      <c r="I162" s="2">
        <v>2.71</v>
      </c>
      <c r="J162" s="2">
        <v>-19.8</v>
      </c>
      <c r="K162" s="2">
        <v>3.87</v>
      </c>
    </row>
    <row r="163" spans="1:11" x14ac:dyDescent="0.25">
      <c r="A163" t="str">
        <f t="shared" si="2"/>
        <v>2017GY9SA</v>
      </c>
      <c r="B163" s="1">
        <v>2017</v>
      </c>
      <c r="C163" t="s">
        <v>14</v>
      </c>
      <c r="D163" t="s">
        <v>54</v>
      </c>
      <c r="E163" t="s">
        <v>25</v>
      </c>
      <c r="F163" s="2">
        <v>551.79999999999995</v>
      </c>
      <c r="G163" s="2">
        <v>3.45</v>
      </c>
      <c r="H163" s="2">
        <v>576.96</v>
      </c>
      <c r="I163" s="2">
        <v>2.68</v>
      </c>
      <c r="J163" s="2">
        <v>-25.15</v>
      </c>
      <c r="K163" s="2">
        <v>4.37</v>
      </c>
    </row>
    <row r="164" spans="1:11" x14ac:dyDescent="0.25">
      <c r="A164" t="str">
        <f t="shared" si="2"/>
        <v>2018GY9SA</v>
      </c>
      <c r="B164" s="1">
        <v>2018</v>
      </c>
      <c r="C164" t="s">
        <v>14</v>
      </c>
      <c r="D164" t="s">
        <v>54</v>
      </c>
      <c r="E164" t="s">
        <v>25</v>
      </c>
      <c r="F164" s="2">
        <v>564.69000000000005</v>
      </c>
      <c r="G164" s="2">
        <v>2.72</v>
      </c>
      <c r="H164" s="2">
        <v>582.47</v>
      </c>
      <c r="I164" s="2">
        <v>2.21</v>
      </c>
      <c r="J164" s="2">
        <v>-17.78</v>
      </c>
      <c r="K164" s="2">
        <v>3.5</v>
      </c>
    </row>
    <row r="165" spans="1:11" x14ac:dyDescent="0.25">
      <c r="A165" t="str">
        <f t="shared" si="2"/>
        <v>2019GY9SA</v>
      </c>
      <c r="B165" s="1">
        <v>2019</v>
      </c>
      <c r="C165" t="s">
        <v>14</v>
      </c>
      <c r="D165" t="s">
        <v>54</v>
      </c>
      <c r="E165" t="s">
        <v>25</v>
      </c>
      <c r="F165" s="2">
        <v>557.12</v>
      </c>
      <c r="G165" s="2">
        <v>3</v>
      </c>
      <c r="H165" s="2">
        <v>578.54999999999995</v>
      </c>
      <c r="I165" s="2">
        <v>2.57</v>
      </c>
      <c r="J165" s="2">
        <v>-21.43</v>
      </c>
      <c r="K165" s="2">
        <v>3.95</v>
      </c>
    </row>
    <row r="166" spans="1:11" x14ac:dyDescent="0.25">
      <c r="A166" t="str">
        <f t="shared" si="2"/>
        <v>2021GY9SA</v>
      </c>
      <c r="B166" s="1">
        <v>2021</v>
      </c>
      <c r="C166" t="s">
        <v>14</v>
      </c>
      <c r="D166" t="s">
        <v>54</v>
      </c>
      <c r="E166" t="s">
        <v>25</v>
      </c>
      <c r="F166" s="2">
        <v>555.86</v>
      </c>
      <c r="G166" s="2">
        <v>3.08</v>
      </c>
      <c r="H166" s="2">
        <v>579.02</v>
      </c>
      <c r="I166" s="2">
        <v>2.83</v>
      </c>
      <c r="J166" s="2">
        <v>-23.17</v>
      </c>
      <c r="K166" s="2">
        <v>4.18</v>
      </c>
    </row>
    <row r="167" spans="1:11" x14ac:dyDescent="0.25">
      <c r="A167" t="str">
        <f t="shared" si="2"/>
        <v>2016GY9TAS</v>
      </c>
      <c r="B167" s="1">
        <v>2016</v>
      </c>
      <c r="C167" t="s">
        <v>14</v>
      </c>
      <c r="D167" t="s">
        <v>54</v>
      </c>
      <c r="E167" t="s">
        <v>27</v>
      </c>
      <c r="F167" s="2">
        <v>556.91999999999996</v>
      </c>
      <c r="G167" s="2">
        <v>3.73</v>
      </c>
      <c r="H167" s="2">
        <v>577.25</v>
      </c>
      <c r="I167" s="2">
        <v>3.24</v>
      </c>
      <c r="J167" s="2">
        <v>-20.329999999999998</v>
      </c>
      <c r="K167" s="2">
        <v>4.9400000000000004</v>
      </c>
    </row>
    <row r="168" spans="1:11" x14ac:dyDescent="0.25">
      <c r="A168" t="str">
        <f t="shared" si="2"/>
        <v>2017GY9TAS</v>
      </c>
      <c r="B168" s="1">
        <v>2017</v>
      </c>
      <c r="C168" t="s">
        <v>14</v>
      </c>
      <c r="D168" t="s">
        <v>54</v>
      </c>
      <c r="E168" t="s">
        <v>27</v>
      </c>
      <c r="F168" s="2">
        <v>542.88</v>
      </c>
      <c r="G168" s="2">
        <v>3.95</v>
      </c>
      <c r="H168" s="2">
        <v>570.27</v>
      </c>
      <c r="I168" s="2">
        <v>3.83</v>
      </c>
      <c r="J168" s="2">
        <v>-27.38</v>
      </c>
      <c r="K168" s="2">
        <v>5.5</v>
      </c>
    </row>
    <row r="169" spans="1:11" x14ac:dyDescent="0.25">
      <c r="A169" t="str">
        <f t="shared" si="2"/>
        <v>2018GY9TAS</v>
      </c>
      <c r="B169" s="1">
        <v>2018</v>
      </c>
      <c r="C169" t="s">
        <v>14</v>
      </c>
      <c r="D169" t="s">
        <v>54</v>
      </c>
      <c r="E169" t="s">
        <v>27</v>
      </c>
      <c r="F169" s="2">
        <v>557.33000000000004</v>
      </c>
      <c r="G169" s="2">
        <v>4.24</v>
      </c>
      <c r="H169" s="2">
        <v>579.26</v>
      </c>
      <c r="I169" s="2">
        <v>4.17</v>
      </c>
      <c r="J169" s="2">
        <v>-21.94</v>
      </c>
      <c r="K169" s="2">
        <v>5.95</v>
      </c>
    </row>
    <row r="170" spans="1:11" x14ac:dyDescent="0.25">
      <c r="A170" t="str">
        <f t="shared" si="2"/>
        <v>2019GY9TAS</v>
      </c>
      <c r="B170" s="1">
        <v>2019</v>
      </c>
      <c r="C170" t="s">
        <v>14</v>
      </c>
      <c r="D170" t="s">
        <v>54</v>
      </c>
      <c r="E170" t="s">
        <v>27</v>
      </c>
      <c r="F170" s="2">
        <v>547.89</v>
      </c>
      <c r="G170" s="2">
        <v>3.85</v>
      </c>
      <c r="H170" s="2">
        <v>572.07000000000005</v>
      </c>
      <c r="I170" s="2">
        <v>3.76</v>
      </c>
      <c r="J170" s="2">
        <v>-24.18</v>
      </c>
      <c r="K170" s="2">
        <v>5.38</v>
      </c>
    </row>
    <row r="171" spans="1:11" x14ac:dyDescent="0.25">
      <c r="A171" t="str">
        <f t="shared" si="2"/>
        <v>2021GY9TAS</v>
      </c>
      <c r="B171" s="1">
        <v>2021</v>
      </c>
      <c r="C171" t="s">
        <v>14</v>
      </c>
      <c r="D171" t="s">
        <v>54</v>
      </c>
      <c r="E171" t="s">
        <v>27</v>
      </c>
      <c r="F171" s="2">
        <v>539.49</v>
      </c>
      <c r="G171" s="2">
        <v>5.01</v>
      </c>
      <c r="H171" s="2">
        <v>567.52</v>
      </c>
      <c r="I171" s="2">
        <v>4.18</v>
      </c>
      <c r="J171" s="2">
        <v>-28.03</v>
      </c>
      <c r="K171" s="2">
        <v>6.53</v>
      </c>
    </row>
    <row r="172" spans="1:11" x14ac:dyDescent="0.25">
      <c r="A172" t="str">
        <f t="shared" si="2"/>
        <v>2016GY9VIC</v>
      </c>
      <c r="B172" s="1">
        <v>2016</v>
      </c>
      <c r="C172" t="s">
        <v>14</v>
      </c>
      <c r="D172" t="s">
        <v>54</v>
      </c>
      <c r="E172" t="s">
        <v>23</v>
      </c>
      <c r="F172" s="2">
        <v>562.85</v>
      </c>
      <c r="G172" s="2">
        <v>2.0699999999999998</v>
      </c>
      <c r="H172" s="2">
        <v>581.12</v>
      </c>
      <c r="I172" s="2">
        <v>1.66</v>
      </c>
      <c r="J172" s="2">
        <v>-18.27</v>
      </c>
      <c r="K172" s="2">
        <v>2.65</v>
      </c>
    </row>
    <row r="173" spans="1:11" x14ac:dyDescent="0.25">
      <c r="A173" t="str">
        <f t="shared" si="2"/>
        <v>2017GY9VIC</v>
      </c>
      <c r="B173" s="1">
        <v>2017</v>
      </c>
      <c r="C173" t="s">
        <v>14</v>
      </c>
      <c r="D173" t="s">
        <v>54</v>
      </c>
      <c r="E173" t="s">
        <v>23</v>
      </c>
      <c r="F173" s="2">
        <v>561.09</v>
      </c>
      <c r="G173" s="2">
        <v>1.98</v>
      </c>
      <c r="H173" s="2">
        <v>582.83000000000004</v>
      </c>
      <c r="I173" s="2">
        <v>1.55</v>
      </c>
      <c r="J173" s="2">
        <v>-21.73</v>
      </c>
      <c r="K173" s="2">
        <v>2.52</v>
      </c>
    </row>
    <row r="174" spans="1:11" x14ac:dyDescent="0.25">
      <c r="A174" t="str">
        <f t="shared" si="2"/>
        <v>2018GY9VIC</v>
      </c>
      <c r="B174" s="1">
        <v>2018</v>
      </c>
      <c r="C174" t="s">
        <v>14</v>
      </c>
      <c r="D174" t="s">
        <v>54</v>
      </c>
      <c r="E174" t="s">
        <v>23</v>
      </c>
      <c r="F174" s="2">
        <v>574.22</v>
      </c>
      <c r="G174" s="2">
        <v>1.95</v>
      </c>
      <c r="H174" s="2">
        <v>590.12</v>
      </c>
      <c r="I174" s="2">
        <v>1.55</v>
      </c>
      <c r="J174" s="2">
        <v>-15.9</v>
      </c>
      <c r="K174" s="2">
        <v>2.4900000000000002</v>
      </c>
    </row>
    <row r="175" spans="1:11" x14ac:dyDescent="0.25">
      <c r="A175" t="str">
        <f t="shared" si="2"/>
        <v>2019GY9VIC</v>
      </c>
      <c r="B175" s="1">
        <v>2019</v>
      </c>
      <c r="C175" t="s">
        <v>14</v>
      </c>
      <c r="D175" t="s">
        <v>54</v>
      </c>
      <c r="E175" t="s">
        <v>23</v>
      </c>
      <c r="F175" s="2">
        <v>565.48</v>
      </c>
      <c r="G175" s="2">
        <v>1.99</v>
      </c>
      <c r="H175" s="2">
        <v>586.47</v>
      </c>
      <c r="I175" s="2">
        <v>1.62</v>
      </c>
      <c r="J175" s="2">
        <v>-20.99</v>
      </c>
      <c r="K175" s="2">
        <v>2.57</v>
      </c>
    </row>
    <row r="176" spans="1:11" x14ac:dyDescent="0.25">
      <c r="A176" t="str">
        <f t="shared" si="2"/>
        <v>2021GY9VIC</v>
      </c>
      <c r="B176" s="1">
        <v>2021</v>
      </c>
      <c r="C176" t="s">
        <v>14</v>
      </c>
      <c r="D176" t="s">
        <v>54</v>
      </c>
      <c r="E176" t="s">
        <v>23</v>
      </c>
      <c r="F176" s="2">
        <v>568.30999999999995</v>
      </c>
      <c r="G176" s="2">
        <v>2.04</v>
      </c>
      <c r="H176" s="2">
        <v>591.5</v>
      </c>
      <c r="I176" s="2">
        <v>1.72</v>
      </c>
      <c r="J176" s="2">
        <v>-23.19</v>
      </c>
      <c r="K176" s="2">
        <v>2.67</v>
      </c>
    </row>
    <row r="177" spans="1:11" x14ac:dyDescent="0.25">
      <c r="A177" t="str">
        <f t="shared" si="2"/>
        <v>2016GY9WA</v>
      </c>
      <c r="B177" s="1">
        <v>2016</v>
      </c>
      <c r="C177" t="s">
        <v>14</v>
      </c>
      <c r="D177" t="s">
        <v>54</v>
      </c>
      <c r="E177" t="s">
        <v>26</v>
      </c>
      <c r="F177" s="2">
        <v>563.35</v>
      </c>
      <c r="G177" s="2">
        <v>2.99</v>
      </c>
      <c r="H177" s="2">
        <v>581.49</v>
      </c>
      <c r="I177" s="2">
        <v>2.64</v>
      </c>
      <c r="J177" s="2">
        <v>-18.14</v>
      </c>
      <c r="K177" s="2">
        <v>3.99</v>
      </c>
    </row>
    <row r="178" spans="1:11" x14ac:dyDescent="0.25">
      <c r="A178" t="str">
        <f t="shared" si="2"/>
        <v>2017GY9WA</v>
      </c>
      <c r="B178" s="1">
        <v>2017</v>
      </c>
      <c r="C178" t="s">
        <v>14</v>
      </c>
      <c r="D178" t="s">
        <v>54</v>
      </c>
      <c r="E178" t="s">
        <v>26</v>
      </c>
      <c r="F178" s="2">
        <v>560.13</v>
      </c>
      <c r="G178" s="2">
        <v>2.91</v>
      </c>
      <c r="H178" s="2">
        <v>583.12</v>
      </c>
      <c r="I178" s="2">
        <v>2.61</v>
      </c>
      <c r="J178" s="2">
        <v>-22.98</v>
      </c>
      <c r="K178" s="2">
        <v>3.91</v>
      </c>
    </row>
    <row r="179" spans="1:11" x14ac:dyDescent="0.25">
      <c r="A179" t="str">
        <f t="shared" si="2"/>
        <v>2018GY9WA</v>
      </c>
      <c r="B179" s="1">
        <v>2018</v>
      </c>
      <c r="C179" t="s">
        <v>14</v>
      </c>
      <c r="D179" t="s">
        <v>54</v>
      </c>
      <c r="E179" t="s">
        <v>26</v>
      </c>
      <c r="F179" s="2">
        <v>579.21</v>
      </c>
      <c r="G179" s="2">
        <v>2.46</v>
      </c>
      <c r="H179" s="2">
        <v>592.64</v>
      </c>
      <c r="I179" s="2">
        <v>2.2000000000000002</v>
      </c>
      <c r="J179" s="2">
        <v>-13.44</v>
      </c>
      <c r="K179" s="2">
        <v>3.3</v>
      </c>
    </row>
    <row r="180" spans="1:11" x14ac:dyDescent="0.25">
      <c r="A180" t="str">
        <f t="shared" si="2"/>
        <v>2019GY9WA</v>
      </c>
      <c r="B180" s="1">
        <v>2019</v>
      </c>
      <c r="C180" t="s">
        <v>14</v>
      </c>
      <c r="D180" t="s">
        <v>54</v>
      </c>
      <c r="E180" t="s">
        <v>26</v>
      </c>
      <c r="F180" s="2">
        <v>566.07000000000005</v>
      </c>
      <c r="G180" s="2">
        <v>2.89</v>
      </c>
      <c r="H180" s="2">
        <v>586.46</v>
      </c>
      <c r="I180" s="2">
        <v>2.54</v>
      </c>
      <c r="J180" s="2">
        <v>-20.39</v>
      </c>
      <c r="K180" s="2">
        <v>3.84</v>
      </c>
    </row>
    <row r="181" spans="1:11" x14ac:dyDescent="0.25">
      <c r="A181" t="str">
        <f t="shared" si="2"/>
        <v>2021GY9WA</v>
      </c>
      <c r="B181" s="1">
        <v>2021</v>
      </c>
      <c r="C181" t="s">
        <v>14</v>
      </c>
      <c r="D181" t="s">
        <v>54</v>
      </c>
      <c r="E181" t="s">
        <v>26</v>
      </c>
      <c r="F181" s="2">
        <v>566.41</v>
      </c>
      <c r="G181" s="2">
        <v>3.17</v>
      </c>
      <c r="H181" s="2">
        <v>585.51</v>
      </c>
      <c r="I181" s="2">
        <v>2.72</v>
      </c>
      <c r="J181" s="2">
        <v>-19.100000000000001</v>
      </c>
      <c r="K181" s="2">
        <v>4.18</v>
      </c>
    </row>
    <row r="182" spans="1:11" x14ac:dyDescent="0.25">
      <c r="A182" t="str">
        <f t="shared" si="2"/>
        <v>2016NY3AAA</v>
      </c>
      <c r="B182" s="1">
        <v>2016</v>
      </c>
      <c r="C182" t="s">
        <v>16</v>
      </c>
      <c r="D182" t="s">
        <v>51</v>
      </c>
      <c r="E182" t="s">
        <v>30</v>
      </c>
      <c r="F182" s="2">
        <v>406.96</v>
      </c>
      <c r="G182" s="2">
        <v>0.56999999999999995</v>
      </c>
      <c r="H182" s="2">
        <v>396.88</v>
      </c>
      <c r="I182" s="2">
        <v>0.52</v>
      </c>
      <c r="J182" s="2">
        <v>10.08</v>
      </c>
      <c r="K182" s="2">
        <v>0.77</v>
      </c>
    </row>
    <row r="183" spans="1:11" x14ac:dyDescent="0.25">
      <c r="A183" t="str">
        <f t="shared" si="2"/>
        <v>2017NY3AAA</v>
      </c>
      <c r="B183" s="1">
        <v>2017</v>
      </c>
      <c r="C183" t="s">
        <v>16</v>
      </c>
      <c r="D183" t="s">
        <v>51</v>
      </c>
      <c r="E183" t="s">
        <v>30</v>
      </c>
      <c r="F183" s="2">
        <v>412.54</v>
      </c>
      <c r="G183" s="2">
        <v>0.57999999999999996</v>
      </c>
      <c r="H183" s="2">
        <v>406.16</v>
      </c>
      <c r="I183" s="2">
        <v>0.53</v>
      </c>
      <c r="J183" s="2">
        <v>6.38</v>
      </c>
      <c r="K183" s="2">
        <v>0.79</v>
      </c>
    </row>
    <row r="184" spans="1:11" x14ac:dyDescent="0.25">
      <c r="A184" t="str">
        <f t="shared" si="2"/>
        <v>2018NY3AAA</v>
      </c>
      <c r="B184" s="1">
        <v>2018</v>
      </c>
      <c r="C184" t="s">
        <v>16</v>
      </c>
      <c r="D184" t="s">
        <v>51</v>
      </c>
      <c r="E184" t="s">
        <v>30</v>
      </c>
      <c r="F184" s="2">
        <v>412.15</v>
      </c>
      <c r="G184" s="2">
        <v>0.56000000000000005</v>
      </c>
      <c r="H184" s="2">
        <v>403.15</v>
      </c>
      <c r="I184" s="2">
        <v>0.52</v>
      </c>
      <c r="J184" s="2">
        <v>8.99</v>
      </c>
      <c r="K184" s="2">
        <v>0.77</v>
      </c>
    </row>
    <row r="185" spans="1:11" x14ac:dyDescent="0.25">
      <c r="A185" t="str">
        <f t="shared" si="2"/>
        <v>2019NY3AAA</v>
      </c>
      <c r="B185" s="1">
        <v>2019</v>
      </c>
      <c r="C185" t="s">
        <v>16</v>
      </c>
      <c r="D185" t="s">
        <v>51</v>
      </c>
      <c r="E185" t="s">
        <v>30</v>
      </c>
      <c r="F185" s="2">
        <v>412.46</v>
      </c>
      <c r="G185" s="2">
        <v>0.59</v>
      </c>
      <c r="H185" s="2">
        <v>403.52</v>
      </c>
      <c r="I185" s="2">
        <v>0.52</v>
      </c>
      <c r="J185" s="2">
        <v>8.94</v>
      </c>
      <c r="K185" s="2">
        <v>0.79</v>
      </c>
    </row>
    <row r="186" spans="1:11" x14ac:dyDescent="0.25">
      <c r="A186" t="str">
        <f t="shared" si="2"/>
        <v>2021NY3AAA</v>
      </c>
      <c r="B186" s="1">
        <v>2021</v>
      </c>
      <c r="C186" t="s">
        <v>16</v>
      </c>
      <c r="D186" t="s">
        <v>51</v>
      </c>
      <c r="E186" t="s">
        <v>30</v>
      </c>
      <c r="F186" s="2">
        <v>408.56</v>
      </c>
      <c r="G186" s="2">
        <v>0.59</v>
      </c>
      <c r="H186" s="2">
        <v>396.88</v>
      </c>
      <c r="I186" s="2">
        <v>0.53</v>
      </c>
      <c r="J186" s="2">
        <v>11.68</v>
      </c>
      <c r="K186" s="2">
        <v>0.8</v>
      </c>
    </row>
    <row r="187" spans="1:11" x14ac:dyDescent="0.25">
      <c r="A187" t="str">
        <f t="shared" si="2"/>
        <v>2016NY3ACT</v>
      </c>
      <c r="B187" s="1">
        <v>2016</v>
      </c>
      <c r="C187" t="s">
        <v>16</v>
      </c>
      <c r="D187" t="s">
        <v>51</v>
      </c>
      <c r="E187" t="s">
        <v>29</v>
      </c>
      <c r="F187" s="2">
        <v>416.32</v>
      </c>
      <c r="G187" s="2">
        <v>3.07</v>
      </c>
      <c r="H187" s="2">
        <v>407.54</v>
      </c>
      <c r="I187" s="2">
        <v>3.08</v>
      </c>
      <c r="J187" s="2">
        <v>8.7799999999999994</v>
      </c>
      <c r="K187" s="2">
        <v>4.3499999999999996</v>
      </c>
    </row>
    <row r="188" spans="1:11" x14ac:dyDescent="0.25">
      <c r="A188" t="str">
        <f t="shared" si="2"/>
        <v>2017NY3ACT</v>
      </c>
      <c r="B188" s="1">
        <v>2017</v>
      </c>
      <c r="C188" t="s">
        <v>16</v>
      </c>
      <c r="D188" t="s">
        <v>51</v>
      </c>
      <c r="E188" t="s">
        <v>29</v>
      </c>
      <c r="F188" s="2">
        <v>422.81</v>
      </c>
      <c r="G188" s="2">
        <v>3.31</v>
      </c>
      <c r="H188" s="2">
        <v>413.06</v>
      </c>
      <c r="I188" s="2">
        <v>3.2</v>
      </c>
      <c r="J188" s="2">
        <v>9.75</v>
      </c>
      <c r="K188" s="2">
        <v>4.5999999999999996</v>
      </c>
    </row>
    <row r="189" spans="1:11" x14ac:dyDescent="0.25">
      <c r="A189" t="str">
        <f t="shared" si="2"/>
        <v>2018NY3ACT</v>
      </c>
      <c r="B189" s="1">
        <v>2018</v>
      </c>
      <c r="C189" t="s">
        <v>16</v>
      </c>
      <c r="D189" t="s">
        <v>51</v>
      </c>
      <c r="E189" t="s">
        <v>29</v>
      </c>
      <c r="F189" s="2">
        <v>423.65</v>
      </c>
      <c r="G189" s="2">
        <v>2.8</v>
      </c>
      <c r="H189" s="2">
        <v>416.1</v>
      </c>
      <c r="I189" s="2">
        <v>2.27</v>
      </c>
      <c r="J189" s="2">
        <v>7.55</v>
      </c>
      <c r="K189" s="2">
        <v>3.6</v>
      </c>
    </row>
    <row r="190" spans="1:11" x14ac:dyDescent="0.25">
      <c r="A190" t="str">
        <f t="shared" si="2"/>
        <v>2019NY3ACT</v>
      </c>
      <c r="B190" s="1">
        <v>2019</v>
      </c>
      <c r="C190" t="s">
        <v>16</v>
      </c>
      <c r="D190" t="s">
        <v>51</v>
      </c>
      <c r="E190" t="s">
        <v>29</v>
      </c>
      <c r="F190" s="2">
        <v>421.23</v>
      </c>
      <c r="G190" s="2">
        <v>3.07</v>
      </c>
      <c r="H190" s="2">
        <v>409.38</v>
      </c>
      <c r="I190" s="2">
        <v>2.93</v>
      </c>
      <c r="J190" s="2">
        <v>11.85</v>
      </c>
      <c r="K190" s="2">
        <v>4.25</v>
      </c>
    </row>
    <row r="191" spans="1:11" x14ac:dyDescent="0.25">
      <c r="A191" t="str">
        <f t="shared" si="2"/>
        <v>2021NY3ACT</v>
      </c>
      <c r="B191" s="1">
        <v>2021</v>
      </c>
      <c r="C191" t="s">
        <v>16</v>
      </c>
      <c r="D191" t="s">
        <v>51</v>
      </c>
      <c r="E191" t="s">
        <v>29</v>
      </c>
      <c r="F191" s="2">
        <v>417.82</v>
      </c>
      <c r="G191" s="2">
        <v>3.13</v>
      </c>
      <c r="H191" s="2">
        <v>401.53</v>
      </c>
      <c r="I191" s="2">
        <v>2.7</v>
      </c>
      <c r="J191" s="2">
        <v>16.29</v>
      </c>
      <c r="K191" s="2">
        <v>4.13</v>
      </c>
    </row>
    <row r="192" spans="1:11" x14ac:dyDescent="0.25">
      <c r="A192" t="str">
        <f t="shared" si="2"/>
        <v>2016NY3NSW</v>
      </c>
      <c r="B192" s="1">
        <v>2016</v>
      </c>
      <c r="C192" t="s">
        <v>16</v>
      </c>
      <c r="D192" t="s">
        <v>51</v>
      </c>
      <c r="E192" t="s">
        <v>22</v>
      </c>
      <c r="F192" s="2">
        <v>410.35</v>
      </c>
      <c r="G192" s="2">
        <v>1.08</v>
      </c>
      <c r="H192" s="2">
        <v>399.86</v>
      </c>
      <c r="I192" s="2">
        <v>1.03</v>
      </c>
      <c r="J192" s="2">
        <v>10.48</v>
      </c>
      <c r="K192" s="2">
        <v>1.49</v>
      </c>
    </row>
    <row r="193" spans="1:11" x14ac:dyDescent="0.25">
      <c r="A193" t="str">
        <f t="shared" si="2"/>
        <v>2017NY3NSW</v>
      </c>
      <c r="B193" s="1">
        <v>2017</v>
      </c>
      <c r="C193" t="s">
        <v>16</v>
      </c>
      <c r="D193" t="s">
        <v>51</v>
      </c>
      <c r="E193" t="s">
        <v>22</v>
      </c>
      <c r="F193" s="2">
        <v>417.86</v>
      </c>
      <c r="G193" s="2">
        <v>1.08</v>
      </c>
      <c r="H193" s="2">
        <v>411.94</v>
      </c>
      <c r="I193" s="2">
        <v>0.97</v>
      </c>
      <c r="J193" s="2">
        <v>5.92</v>
      </c>
      <c r="K193" s="2">
        <v>1.45</v>
      </c>
    </row>
    <row r="194" spans="1:11" x14ac:dyDescent="0.25">
      <c r="A194" t="str">
        <f t="shared" si="2"/>
        <v>2018NY3NSW</v>
      </c>
      <c r="B194" s="1">
        <v>2018</v>
      </c>
      <c r="C194" t="s">
        <v>16</v>
      </c>
      <c r="D194" t="s">
        <v>51</v>
      </c>
      <c r="E194" t="s">
        <v>22</v>
      </c>
      <c r="F194" s="2">
        <v>417.12</v>
      </c>
      <c r="G194" s="2">
        <v>1.05</v>
      </c>
      <c r="H194" s="2">
        <v>407.84</v>
      </c>
      <c r="I194" s="2">
        <v>0.95</v>
      </c>
      <c r="J194" s="2">
        <v>9.2799999999999994</v>
      </c>
      <c r="K194" s="2">
        <v>1.42</v>
      </c>
    </row>
    <row r="195" spans="1:11" x14ac:dyDescent="0.25">
      <c r="A195" t="str">
        <f t="shared" ref="A195:A258" si="3">B195&amp;C195&amp;D195&amp;E195</f>
        <v>2019NY3NSW</v>
      </c>
      <c r="B195" s="1">
        <v>2019</v>
      </c>
      <c r="C195" t="s">
        <v>16</v>
      </c>
      <c r="D195" t="s">
        <v>51</v>
      </c>
      <c r="E195" t="s">
        <v>22</v>
      </c>
      <c r="F195" s="2">
        <v>418.02</v>
      </c>
      <c r="G195" s="2">
        <v>1.1000000000000001</v>
      </c>
      <c r="H195" s="2">
        <v>408.7</v>
      </c>
      <c r="I195" s="2">
        <v>0.95</v>
      </c>
      <c r="J195" s="2">
        <v>9.32</v>
      </c>
      <c r="K195" s="2">
        <v>1.45</v>
      </c>
    </row>
    <row r="196" spans="1:11" x14ac:dyDescent="0.25">
      <c r="A196" t="str">
        <f t="shared" si="3"/>
        <v>2021NY3NSW</v>
      </c>
      <c r="B196" s="1">
        <v>2021</v>
      </c>
      <c r="C196" t="s">
        <v>16</v>
      </c>
      <c r="D196" t="s">
        <v>51</v>
      </c>
      <c r="E196" t="s">
        <v>22</v>
      </c>
      <c r="F196" s="2">
        <v>417.26</v>
      </c>
      <c r="G196" s="2">
        <v>1.1200000000000001</v>
      </c>
      <c r="H196" s="2">
        <v>405.37</v>
      </c>
      <c r="I196" s="2">
        <v>1</v>
      </c>
      <c r="J196" s="2">
        <v>11.89</v>
      </c>
      <c r="K196" s="2">
        <v>1.5</v>
      </c>
    </row>
    <row r="197" spans="1:11" x14ac:dyDescent="0.25">
      <c r="A197" t="str">
        <f t="shared" si="3"/>
        <v>2016NY3NT</v>
      </c>
      <c r="B197" s="1">
        <v>2016</v>
      </c>
      <c r="C197" t="s">
        <v>16</v>
      </c>
      <c r="D197" t="s">
        <v>51</v>
      </c>
      <c r="E197" t="s">
        <v>28</v>
      </c>
      <c r="F197" s="2">
        <v>341.6</v>
      </c>
      <c r="G197" s="2">
        <v>7.48</v>
      </c>
      <c r="H197" s="2">
        <v>340.69</v>
      </c>
      <c r="I197" s="2">
        <v>6.98</v>
      </c>
      <c r="J197" s="2">
        <v>0.91</v>
      </c>
      <c r="K197" s="2">
        <v>10.23</v>
      </c>
    </row>
    <row r="198" spans="1:11" x14ac:dyDescent="0.25">
      <c r="A198" t="str">
        <f t="shared" si="3"/>
        <v>2017NY3NT</v>
      </c>
      <c r="B198" s="1">
        <v>2017</v>
      </c>
      <c r="C198" t="s">
        <v>16</v>
      </c>
      <c r="D198" t="s">
        <v>51</v>
      </c>
      <c r="E198" t="s">
        <v>28</v>
      </c>
      <c r="F198" s="2">
        <v>342.01</v>
      </c>
      <c r="G198" s="2">
        <v>7.35</v>
      </c>
      <c r="H198" s="2">
        <v>340.61</v>
      </c>
      <c r="I198" s="2">
        <v>7.29</v>
      </c>
      <c r="J198" s="2">
        <v>1.4</v>
      </c>
      <c r="K198" s="2">
        <v>10.35</v>
      </c>
    </row>
    <row r="199" spans="1:11" x14ac:dyDescent="0.25">
      <c r="A199" t="str">
        <f t="shared" si="3"/>
        <v>2018NY3NT</v>
      </c>
      <c r="B199" s="1">
        <v>2018</v>
      </c>
      <c r="C199" t="s">
        <v>16</v>
      </c>
      <c r="D199" t="s">
        <v>51</v>
      </c>
      <c r="E199" t="s">
        <v>28</v>
      </c>
      <c r="F199" s="2">
        <v>340.02</v>
      </c>
      <c r="G199" s="2">
        <v>7.68</v>
      </c>
      <c r="H199" s="2">
        <v>342.25</v>
      </c>
      <c r="I199" s="2">
        <v>6.75</v>
      </c>
      <c r="J199" s="2">
        <v>-2.2400000000000002</v>
      </c>
      <c r="K199" s="2">
        <v>10.220000000000001</v>
      </c>
    </row>
    <row r="200" spans="1:11" x14ac:dyDescent="0.25">
      <c r="A200" t="str">
        <f t="shared" si="3"/>
        <v>2019NY3NT</v>
      </c>
      <c r="B200" s="1">
        <v>2019</v>
      </c>
      <c r="C200" t="s">
        <v>16</v>
      </c>
      <c r="D200" t="s">
        <v>51</v>
      </c>
      <c r="E200" t="s">
        <v>28</v>
      </c>
      <c r="F200" s="2">
        <v>338.23</v>
      </c>
      <c r="G200" s="2">
        <v>8.0299999999999994</v>
      </c>
      <c r="H200" s="2">
        <v>334</v>
      </c>
      <c r="I200" s="2">
        <v>7.55</v>
      </c>
      <c r="J200" s="2">
        <v>4.22</v>
      </c>
      <c r="K200" s="2">
        <v>11.02</v>
      </c>
    </row>
    <row r="201" spans="1:11" x14ac:dyDescent="0.25">
      <c r="A201" t="str">
        <f t="shared" si="3"/>
        <v>2021NY3NT</v>
      </c>
      <c r="B201" s="1">
        <v>2021</v>
      </c>
      <c r="C201" t="s">
        <v>16</v>
      </c>
      <c r="D201" t="s">
        <v>51</v>
      </c>
      <c r="E201" t="s">
        <v>28</v>
      </c>
      <c r="F201" s="2">
        <v>343.42</v>
      </c>
      <c r="G201" s="2">
        <v>7.65</v>
      </c>
      <c r="H201" s="2">
        <v>335.67</v>
      </c>
      <c r="I201" s="2">
        <v>6.81</v>
      </c>
      <c r="J201" s="2">
        <v>7.75</v>
      </c>
      <c r="K201" s="2">
        <v>10.24</v>
      </c>
    </row>
    <row r="202" spans="1:11" x14ac:dyDescent="0.25">
      <c r="A202" t="str">
        <f t="shared" si="3"/>
        <v>2016NY3QLD</v>
      </c>
      <c r="B202" s="1">
        <v>2016</v>
      </c>
      <c r="C202" t="s">
        <v>16</v>
      </c>
      <c r="D202" t="s">
        <v>51</v>
      </c>
      <c r="E202" t="s">
        <v>24</v>
      </c>
      <c r="F202" s="2">
        <v>400.62</v>
      </c>
      <c r="G202" s="2">
        <v>1.22</v>
      </c>
      <c r="H202" s="2">
        <v>391.72</v>
      </c>
      <c r="I202" s="2">
        <v>1.1299999999999999</v>
      </c>
      <c r="J202" s="2">
        <v>8.9</v>
      </c>
      <c r="K202" s="2">
        <v>1.66</v>
      </c>
    </row>
    <row r="203" spans="1:11" x14ac:dyDescent="0.25">
      <c r="A203" t="str">
        <f t="shared" si="3"/>
        <v>2017NY3QLD</v>
      </c>
      <c r="B203" s="1">
        <v>2017</v>
      </c>
      <c r="C203" t="s">
        <v>16</v>
      </c>
      <c r="D203" t="s">
        <v>51</v>
      </c>
      <c r="E203" t="s">
        <v>24</v>
      </c>
      <c r="F203" s="2">
        <v>404.75</v>
      </c>
      <c r="G203" s="2">
        <v>1.26</v>
      </c>
      <c r="H203" s="2">
        <v>399.46</v>
      </c>
      <c r="I203" s="2">
        <v>1.1399999999999999</v>
      </c>
      <c r="J203" s="2">
        <v>5.29</v>
      </c>
      <c r="K203" s="2">
        <v>1.7</v>
      </c>
    </row>
    <row r="204" spans="1:11" x14ac:dyDescent="0.25">
      <c r="A204" t="str">
        <f t="shared" si="3"/>
        <v>2018NY3QLD</v>
      </c>
      <c r="B204" s="1">
        <v>2018</v>
      </c>
      <c r="C204" t="s">
        <v>16</v>
      </c>
      <c r="D204" t="s">
        <v>51</v>
      </c>
      <c r="E204" t="s">
        <v>24</v>
      </c>
      <c r="F204" s="2">
        <v>403.29</v>
      </c>
      <c r="G204" s="2">
        <v>1.25</v>
      </c>
      <c r="H204" s="2">
        <v>394.96</v>
      </c>
      <c r="I204" s="2">
        <v>1.1599999999999999</v>
      </c>
      <c r="J204" s="2">
        <v>8.33</v>
      </c>
      <c r="K204" s="2">
        <v>1.7</v>
      </c>
    </row>
    <row r="205" spans="1:11" x14ac:dyDescent="0.25">
      <c r="A205" t="str">
        <f t="shared" si="3"/>
        <v>2019NY3QLD</v>
      </c>
      <c r="B205" s="1">
        <v>2019</v>
      </c>
      <c r="C205" t="s">
        <v>16</v>
      </c>
      <c r="D205" t="s">
        <v>51</v>
      </c>
      <c r="E205" t="s">
        <v>24</v>
      </c>
      <c r="F205" s="2">
        <v>400.89</v>
      </c>
      <c r="G205" s="2">
        <v>1.29</v>
      </c>
      <c r="H205" s="2">
        <v>393.72</v>
      </c>
      <c r="I205" s="2">
        <v>1.17</v>
      </c>
      <c r="J205" s="2">
        <v>7.17</v>
      </c>
      <c r="K205" s="2">
        <v>1.74</v>
      </c>
    </row>
    <row r="206" spans="1:11" x14ac:dyDescent="0.25">
      <c r="A206" t="str">
        <f t="shared" si="3"/>
        <v>2021NY3QLD</v>
      </c>
      <c r="B206" s="1">
        <v>2021</v>
      </c>
      <c r="C206" t="s">
        <v>16</v>
      </c>
      <c r="D206" t="s">
        <v>51</v>
      </c>
      <c r="E206" t="s">
        <v>24</v>
      </c>
      <c r="F206" s="2">
        <v>395.46</v>
      </c>
      <c r="G206" s="2">
        <v>1.31</v>
      </c>
      <c r="H206" s="2">
        <v>385.42</v>
      </c>
      <c r="I206" s="2">
        <v>1.21</v>
      </c>
      <c r="J206" s="2">
        <v>10.039999999999999</v>
      </c>
      <c r="K206" s="2">
        <v>1.79</v>
      </c>
    </row>
    <row r="207" spans="1:11" x14ac:dyDescent="0.25">
      <c r="A207" t="str">
        <f t="shared" si="3"/>
        <v>2016NY3SA</v>
      </c>
      <c r="B207" s="1">
        <v>2016</v>
      </c>
      <c r="C207" t="s">
        <v>16</v>
      </c>
      <c r="D207" t="s">
        <v>51</v>
      </c>
      <c r="E207" t="s">
        <v>25</v>
      </c>
      <c r="F207" s="2">
        <v>389.5</v>
      </c>
      <c r="G207" s="2">
        <v>1.73</v>
      </c>
      <c r="H207" s="2">
        <v>380.71</v>
      </c>
      <c r="I207" s="2">
        <v>1.58</v>
      </c>
      <c r="J207" s="2">
        <v>8.7899999999999991</v>
      </c>
      <c r="K207" s="2">
        <v>2.34</v>
      </c>
    </row>
    <row r="208" spans="1:11" x14ac:dyDescent="0.25">
      <c r="A208" t="str">
        <f t="shared" si="3"/>
        <v>2017NY3SA</v>
      </c>
      <c r="B208" s="1">
        <v>2017</v>
      </c>
      <c r="C208" t="s">
        <v>16</v>
      </c>
      <c r="D208" t="s">
        <v>51</v>
      </c>
      <c r="E208" t="s">
        <v>25</v>
      </c>
      <c r="F208" s="2">
        <v>393.1</v>
      </c>
      <c r="G208" s="2">
        <v>1.91</v>
      </c>
      <c r="H208" s="2">
        <v>388.24</v>
      </c>
      <c r="I208" s="2">
        <v>1.65</v>
      </c>
      <c r="J208" s="2">
        <v>4.8600000000000003</v>
      </c>
      <c r="K208" s="2">
        <v>2.52</v>
      </c>
    </row>
    <row r="209" spans="1:11" x14ac:dyDescent="0.25">
      <c r="A209" t="str">
        <f t="shared" si="3"/>
        <v>2018NY3SA</v>
      </c>
      <c r="B209" s="1">
        <v>2018</v>
      </c>
      <c r="C209" t="s">
        <v>16</v>
      </c>
      <c r="D209" t="s">
        <v>51</v>
      </c>
      <c r="E209" t="s">
        <v>25</v>
      </c>
      <c r="F209" s="2">
        <v>394.89</v>
      </c>
      <c r="G209" s="2">
        <v>1.74</v>
      </c>
      <c r="H209" s="2">
        <v>387.32</v>
      </c>
      <c r="I209" s="2">
        <v>1.71</v>
      </c>
      <c r="J209" s="2">
        <v>7.58</v>
      </c>
      <c r="K209" s="2">
        <v>2.4300000000000002</v>
      </c>
    </row>
    <row r="210" spans="1:11" x14ac:dyDescent="0.25">
      <c r="A210" t="str">
        <f t="shared" si="3"/>
        <v>2019NY3SA</v>
      </c>
      <c r="B210" s="1">
        <v>2019</v>
      </c>
      <c r="C210" t="s">
        <v>16</v>
      </c>
      <c r="D210" t="s">
        <v>51</v>
      </c>
      <c r="E210" t="s">
        <v>25</v>
      </c>
      <c r="F210" s="2">
        <v>399.13</v>
      </c>
      <c r="G210" s="2">
        <v>1.78</v>
      </c>
      <c r="H210" s="2">
        <v>390.08</v>
      </c>
      <c r="I210" s="2">
        <v>1.62</v>
      </c>
      <c r="J210" s="2">
        <v>9.0500000000000007</v>
      </c>
      <c r="K210" s="2">
        <v>2.41</v>
      </c>
    </row>
    <row r="211" spans="1:11" x14ac:dyDescent="0.25">
      <c r="A211" t="str">
        <f t="shared" si="3"/>
        <v>2021NY3SA</v>
      </c>
      <c r="B211" s="1">
        <v>2021</v>
      </c>
      <c r="C211" t="s">
        <v>16</v>
      </c>
      <c r="D211" t="s">
        <v>51</v>
      </c>
      <c r="E211" t="s">
        <v>25</v>
      </c>
      <c r="F211" s="2">
        <v>399.43</v>
      </c>
      <c r="G211" s="2">
        <v>1.71</v>
      </c>
      <c r="H211" s="2">
        <v>387.52</v>
      </c>
      <c r="I211" s="2">
        <v>1.6</v>
      </c>
      <c r="J211" s="2">
        <v>11.91</v>
      </c>
      <c r="K211" s="2">
        <v>2.34</v>
      </c>
    </row>
    <row r="212" spans="1:11" x14ac:dyDescent="0.25">
      <c r="A212" t="str">
        <f t="shared" si="3"/>
        <v>2016NY3TAS</v>
      </c>
      <c r="B212" s="1">
        <v>2016</v>
      </c>
      <c r="C212" t="s">
        <v>16</v>
      </c>
      <c r="D212" t="s">
        <v>51</v>
      </c>
      <c r="E212" t="s">
        <v>27</v>
      </c>
      <c r="F212" s="2">
        <v>395.72</v>
      </c>
      <c r="G212" s="2">
        <v>2.87</v>
      </c>
      <c r="H212" s="2">
        <v>393.42</v>
      </c>
      <c r="I212" s="2">
        <v>2.78</v>
      </c>
      <c r="J212" s="2">
        <v>2.2999999999999998</v>
      </c>
      <c r="K212" s="2">
        <v>3.99</v>
      </c>
    </row>
    <row r="213" spans="1:11" x14ac:dyDescent="0.25">
      <c r="A213" t="str">
        <f t="shared" si="3"/>
        <v>2017NY3TAS</v>
      </c>
      <c r="B213" s="1">
        <v>2017</v>
      </c>
      <c r="C213" t="s">
        <v>16</v>
      </c>
      <c r="D213" t="s">
        <v>51</v>
      </c>
      <c r="E213" t="s">
        <v>27</v>
      </c>
      <c r="F213" s="2">
        <v>403.18</v>
      </c>
      <c r="G213" s="2">
        <v>2.72</v>
      </c>
      <c r="H213" s="2">
        <v>400.27</v>
      </c>
      <c r="I213" s="2">
        <v>2.4500000000000002</v>
      </c>
      <c r="J213" s="2">
        <v>2.91</v>
      </c>
      <c r="K213" s="2">
        <v>3.66</v>
      </c>
    </row>
    <row r="214" spans="1:11" x14ac:dyDescent="0.25">
      <c r="A214" t="str">
        <f t="shared" si="3"/>
        <v>2018NY3TAS</v>
      </c>
      <c r="B214" s="1">
        <v>2018</v>
      </c>
      <c r="C214" t="s">
        <v>16</v>
      </c>
      <c r="D214" t="s">
        <v>51</v>
      </c>
      <c r="E214" t="s">
        <v>27</v>
      </c>
      <c r="F214" s="2">
        <v>403.8</v>
      </c>
      <c r="G214" s="2">
        <v>3.05</v>
      </c>
      <c r="H214" s="2">
        <v>400.18</v>
      </c>
      <c r="I214" s="2">
        <v>2.69</v>
      </c>
      <c r="J214" s="2">
        <v>3.62</v>
      </c>
      <c r="K214" s="2">
        <v>4.07</v>
      </c>
    </row>
    <row r="215" spans="1:11" x14ac:dyDescent="0.25">
      <c r="A215" t="str">
        <f t="shared" si="3"/>
        <v>2019NY3TAS</v>
      </c>
      <c r="B215" s="1">
        <v>2019</v>
      </c>
      <c r="C215" t="s">
        <v>16</v>
      </c>
      <c r="D215" t="s">
        <v>51</v>
      </c>
      <c r="E215" t="s">
        <v>27</v>
      </c>
      <c r="F215" s="2">
        <v>402.77</v>
      </c>
      <c r="G215" s="2">
        <v>2.4700000000000002</v>
      </c>
      <c r="H215" s="2">
        <v>396.63</v>
      </c>
      <c r="I215" s="2">
        <v>2.42</v>
      </c>
      <c r="J215" s="2">
        <v>6.15</v>
      </c>
      <c r="K215" s="2">
        <v>3.46</v>
      </c>
    </row>
    <row r="216" spans="1:11" x14ac:dyDescent="0.25">
      <c r="A216" t="str">
        <f t="shared" si="3"/>
        <v>2021NY3TAS</v>
      </c>
      <c r="B216" s="1">
        <v>2021</v>
      </c>
      <c r="C216" t="s">
        <v>16</v>
      </c>
      <c r="D216" t="s">
        <v>51</v>
      </c>
      <c r="E216" t="s">
        <v>27</v>
      </c>
      <c r="F216" s="2">
        <v>396.26</v>
      </c>
      <c r="G216" s="2">
        <v>2.72</v>
      </c>
      <c r="H216" s="2">
        <v>390.56</v>
      </c>
      <c r="I216" s="2">
        <v>2.34</v>
      </c>
      <c r="J216" s="2">
        <v>5.7</v>
      </c>
      <c r="K216" s="2">
        <v>3.58</v>
      </c>
    </row>
    <row r="217" spans="1:11" x14ac:dyDescent="0.25">
      <c r="A217" t="str">
        <f t="shared" si="3"/>
        <v>2016NY3VIC</v>
      </c>
      <c r="B217" s="1">
        <v>2016</v>
      </c>
      <c r="C217" t="s">
        <v>16</v>
      </c>
      <c r="D217" t="s">
        <v>51</v>
      </c>
      <c r="E217" t="s">
        <v>23</v>
      </c>
      <c r="F217" s="2">
        <v>420.04</v>
      </c>
      <c r="G217" s="2">
        <v>1.05</v>
      </c>
      <c r="H217" s="2">
        <v>406.8</v>
      </c>
      <c r="I217" s="2">
        <v>0.96</v>
      </c>
      <c r="J217" s="2">
        <v>13.25</v>
      </c>
      <c r="K217" s="2">
        <v>1.42</v>
      </c>
    </row>
    <row r="218" spans="1:11" x14ac:dyDescent="0.25">
      <c r="A218" t="str">
        <f t="shared" si="3"/>
        <v>2017NY3VIC</v>
      </c>
      <c r="B218" s="1">
        <v>2017</v>
      </c>
      <c r="C218" t="s">
        <v>16</v>
      </c>
      <c r="D218" t="s">
        <v>51</v>
      </c>
      <c r="E218" t="s">
        <v>23</v>
      </c>
      <c r="F218" s="2">
        <v>424.92</v>
      </c>
      <c r="G218" s="2">
        <v>1.02</v>
      </c>
      <c r="H218" s="2">
        <v>415.19</v>
      </c>
      <c r="I218" s="2">
        <v>0.98</v>
      </c>
      <c r="J218" s="2">
        <v>9.73</v>
      </c>
      <c r="K218" s="2">
        <v>1.42</v>
      </c>
    </row>
    <row r="219" spans="1:11" x14ac:dyDescent="0.25">
      <c r="A219" t="str">
        <f t="shared" si="3"/>
        <v>2018NY3VIC</v>
      </c>
      <c r="B219" s="1">
        <v>2018</v>
      </c>
      <c r="C219" t="s">
        <v>16</v>
      </c>
      <c r="D219" t="s">
        <v>51</v>
      </c>
      <c r="E219" t="s">
        <v>23</v>
      </c>
      <c r="F219" s="2">
        <v>424.09</v>
      </c>
      <c r="G219" s="2">
        <v>0.98</v>
      </c>
      <c r="H219" s="2">
        <v>412.41</v>
      </c>
      <c r="I219" s="2">
        <v>0.95</v>
      </c>
      <c r="J219" s="2">
        <v>11.69</v>
      </c>
      <c r="K219" s="2">
        <v>1.37</v>
      </c>
    </row>
    <row r="220" spans="1:11" x14ac:dyDescent="0.25">
      <c r="A220" t="str">
        <f t="shared" si="3"/>
        <v>2019NY3VIC</v>
      </c>
      <c r="B220" s="1">
        <v>2019</v>
      </c>
      <c r="C220" t="s">
        <v>16</v>
      </c>
      <c r="D220" t="s">
        <v>51</v>
      </c>
      <c r="E220" t="s">
        <v>23</v>
      </c>
      <c r="F220" s="2">
        <v>424.67</v>
      </c>
      <c r="G220" s="2">
        <v>1.06</v>
      </c>
      <c r="H220" s="2">
        <v>413.75</v>
      </c>
      <c r="I220" s="2">
        <v>0.95</v>
      </c>
      <c r="J220" s="2">
        <v>10.93</v>
      </c>
      <c r="K220" s="2">
        <v>1.42</v>
      </c>
    </row>
    <row r="221" spans="1:11" x14ac:dyDescent="0.25">
      <c r="A221" t="str">
        <f t="shared" si="3"/>
        <v>2021NY3VIC</v>
      </c>
      <c r="B221" s="1">
        <v>2021</v>
      </c>
      <c r="C221" t="s">
        <v>16</v>
      </c>
      <c r="D221" t="s">
        <v>51</v>
      </c>
      <c r="E221" t="s">
        <v>23</v>
      </c>
      <c r="F221" s="2">
        <v>417.32</v>
      </c>
      <c r="G221" s="2">
        <v>1.03</v>
      </c>
      <c r="H221" s="2">
        <v>404.44</v>
      </c>
      <c r="I221" s="2">
        <v>0.98</v>
      </c>
      <c r="J221" s="2">
        <v>12.87</v>
      </c>
      <c r="K221" s="2">
        <v>1.42</v>
      </c>
    </row>
    <row r="222" spans="1:11" x14ac:dyDescent="0.25">
      <c r="A222" t="str">
        <f t="shared" si="3"/>
        <v>2016NY3WA</v>
      </c>
      <c r="B222" s="1">
        <v>2016</v>
      </c>
      <c r="C222" t="s">
        <v>16</v>
      </c>
      <c r="D222" t="s">
        <v>51</v>
      </c>
      <c r="E222" t="s">
        <v>26</v>
      </c>
      <c r="F222" s="2">
        <v>398.7</v>
      </c>
      <c r="G222" s="2">
        <v>1.51</v>
      </c>
      <c r="H222" s="2">
        <v>391.17</v>
      </c>
      <c r="I222" s="2">
        <v>1.41</v>
      </c>
      <c r="J222" s="2">
        <v>7.54</v>
      </c>
      <c r="K222" s="2">
        <v>2.0699999999999998</v>
      </c>
    </row>
    <row r="223" spans="1:11" x14ac:dyDescent="0.25">
      <c r="A223" t="str">
        <f t="shared" si="3"/>
        <v>2017NY3WA</v>
      </c>
      <c r="B223" s="1">
        <v>2017</v>
      </c>
      <c r="C223" t="s">
        <v>16</v>
      </c>
      <c r="D223" t="s">
        <v>51</v>
      </c>
      <c r="E223" t="s">
        <v>26</v>
      </c>
      <c r="F223" s="2">
        <v>404.51</v>
      </c>
      <c r="G223" s="2">
        <v>1.6</v>
      </c>
      <c r="H223" s="2">
        <v>399.97</v>
      </c>
      <c r="I223" s="2">
        <v>1.42</v>
      </c>
      <c r="J223" s="2">
        <v>4.54</v>
      </c>
      <c r="K223" s="2">
        <v>2.14</v>
      </c>
    </row>
    <row r="224" spans="1:11" x14ac:dyDescent="0.25">
      <c r="A224" t="str">
        <f t="shared" si="3"/>
        <v>2018NY3WA</v>
      </c>
      <c r="B224" s="1">
        <v>2018</v>
      </c>
      <c r="C224" t="s">
        <v>16</v>
      </c>
      <c r="D224" t="s">
        <v>51</v>
      </c>
      <c r="E224" t="s">
        <v>26</v>
      </c>
      <c r="F224" s="2">
        <v>406.29</v>
      </c>
      <c r="G224" s="2">
        <v>1.48</v>
      </c>
      <c r="H224" s="2">
        <v>398.98</v>
      </c>
      <c r="I224" s="2">
        <v>1.38</v>
      </c>
      <c r="J224" s="2">
        <v>7.3</v>
      </c>
      <c r="K224" s="2">
        <v>2.02</v>
      </c>
    </row>
    <row r="225" spans="1:11" x14ac:dyDescent="0.25">
      <c r="A225" t="str">
        <f t="shared" si="3"/>
        <v>2019NY3WA</v>
      </c>
      <c r="B225" s="1">
        <v>2019</v>
      </c>
      <c r="C225" t="s">
        <v>16</v>
      </c>
      <c r="D225" t="s">
        <v>51</v>
      </c>
      <c r="E225" t="s">
        <v>26</v>
      </c>
      <c r="F225" s="2">
        <v>407.14</v>
      </c>
      <c r="G225" s="2">
        <v>1.57</v>
      </c>
      <c r="H225" s="2">
        <v>400.13</v>
      </c>
      <c r="I225" s="2">
        <v>1.36</v>
      </c>
      <c r="J225" s="2">
        <v>7.01</v>
      </c>
      <c r="K225" s="2">
        <v>2.08</v>
      </c>
    </row>
    <row r="226" spans="1:11" x14ac:dyDescent="0.25">
      <c r="A226" t="str">
        <f t="shared" si="3"/>
        <v>2021NY3WA</v>
      </c>
      <c r="B226" s="1">
        <v>2021</v>
      </c>
      <c r="C226" t="s">
        <v>16</v>
      </c>
      <c r="D226" t="s">
        <v>51</v>
      </c>
      <c r="E226" t="s">
        <v>26</v>
      </c>
      <c r="F226" s="2">
        <v>400.7</v>
      </c>
      <c r="G226" s="2">
        <v>1.49</v>
      </c>
      <c r="H226" s="2">
        <v>389.31</v>
      </c>
      <c r="I226" s="2">
        <v>1.34</v>
      </c>
      <c r="J226" s="2">
        <v>11.4</v>
      </c>
      <c r="K226" s="2">
        <v>2</v>
      </c>
    </row>
    <row r="227" spans="1:11" x14ac:dyDescent="0.25">
      <c r="A227" t="str">
        <f t="shared" si="3"/>
        <v>2016NY5AAA</v>
      </c>
      <c r="B227" s="1">
        <v>2016</v>
      </c>
      <c r="C227" t="s">
        <v>16</v>
      </c>
      <c r="D227" t="s">
        <v>52</v>
      </c>
      <c r="E227" t="s">
        <v>30</v>
      </c>
      <c r="F227" s="2">
        <v>497.45</v>
      </c>
      <c r="G227" s="2">
        <v>0.6</v>
      </c>
      <c r="H227" s="2">
        <v>488.56</v>
      </c>
      <c r="I227" s="2">
        <v>0.53</v>
      </c>
      <c r="J227" s="2">
        <v>8.8800000000000008</v>
      </c>
      <c r="K227" s="2">
        <v>0.8</v>
      </c>
    </row>
    <row r="228" spans="1:11" x14ac:dyDescent="0.25">
      <c r="A228" t="str">
        <f t="shared" si="3"/>
        <v>2017NY5AAA</v>
      </c>
      <c r="B228" s="1">
        <v>2017</v>
      </c>
      <c r="C228" t="s">
        <v>16</v>
      </c>
      <c r="D228" t="s">
        <v>52</v>
      </c>
      <c r="E228" t="s">
        <v>30</v>
      </c>
      <c r="F228" s="2">
        <v>497.92</v>
      </c>
      <c r="G228" s="2">
        <v>0.55000000000000004</v>
      </c>
      <c r="H228" s="2">
        <v>489.6</v>
      </c>
      <c r="I228" s="2">
        <v>0.49</v>
      </c>
      <c r="J228" s="2">
        <v>8.32</v>
      </c>
      <c r="K228" s="2">
        <v>0.74</v>
      </c>
    </row>
    <row r="229" spans="1:11" x14ac:dyDescent="0.25">
      <c r="A229" t="str">
        <f t="shared" si="3"/>
        <v>2018NY5AAA</v>
      </c>
      <c r="B229" s="1">
        <v>2018</v>
      </c>
      <c r="C229" t="s">
        <v>16</v>
      </c>
      <c r="D229" t="s">
        <v>52</v>
      </c>
      <c r="E229" t="s">
        <v>30</v>
      </c>
      <c r="F229" s="2">
        <v>498.67</v>
      </c>
      <c r="G229" s="2">
        <v>0.56000000000000005</v>
      </c>
      <c r="H229" s="2">
        <v>489.17</v>
      </c>
      <c r="I229" s="2">
        <v>0.51</v>
      </c>
      <c r="J229" s="2">
        <v>9.5</v>
      </c>
      <c r="K229" s="2">
        <v>0.76</v>
      </c>
    </row>
    <row r="230" spans="1:11" x14ac:dyDescent="0.25">
      <c r="A230" t="str">
        <f t="shared" si="3"/>
        <v>2019NY5AAA</v>
      </c>
      <c r="B230" s="1">
        <v>2019</v>
      </c>
      <c r="C230" t="s">
        <v>16</v>
      </c>
      <c r="D230" t="s">
        <v>52</v>
      </c>
      <c r="E230" t="s">
        <v>30</v>
      </c>
      <c r="F230" s="2">
        <v>501.93</v>
      </c>
      <c r="G230" s="2">
        <v>0.57999999999999996</v>
      </c>
      <c r="H230" s="2">
        <v>489.56</v>
      </c>
      <c r="I230" s="2">
        <v>0.51</v>
      </c>
      <c r="J230" s="2">
        <v>12.37</v>
      </c>
      <c r="K230" s="2">
        <v>0.78</v>
      </c>
    </row>
    <row r="231" spans="1:11" x14ac:dyDescent="0.25">
      <c r="A231" t="str">
        <f t="shared" si="3"/>
        <v>2021NY5AAA</v>
      </c>
      <c r="B231" s="1">
        <v>2021</v>
      </c>
      <c r="C231" t="s">
        <v>16</v>
      </c>
      <c r="D231" t="s">
        <v>52</v>
      </c>
      <c r="E231" t="s">
        <v>30</v>
      </c>
      <c r="F231" s="2">
        <v>501.82</v>
      </c>
      <c r="G231" s="2">
        <v>0.59</v>
      </c>
      <c r="H231" s="2">
        <v>488.24</v>
      </c>
      <c r="I231" s="2">
        <v>0.53</v>
      </c>
      <c r="J231" s="2">
        <v>13.58</v>
      </c>
      <c r="K231" s="2">
        <v>0.79</v>
      </c>
    </row>
    <row r="232" spans="1:11" x14ac:dyDescent="0.25">
      <c r="A232" t="str">
        <f t="shared" si="3"/>
        <v>2016NY5ACT</v>
      </c>
      <c r="B232" s="1">
        <v>2016</v>
      </c>
      <c r="C232" t="s">
        <v>16</v>
      </c>
      <c r="D232" t="s">
        <v>52</v>
      </c>
      <c r="E232" t="s">
        <v>29</v>
      </c>
      <c r="F232" s="2">
        <v>502.3</v>
      </c>
      <c r="G232" s="2">
        <v>3.01</v>
      </c>
      <c r="H232" s="2">
        <v>491.86</v>
      </c>
      <c r="I232" s="2">
        <v>2.76</v>
      </c>
      <c r="J232" s="2">
        <v>10.44</v>
      </c>
      <c r="K232" s="2">
        <v>4.09</v>
      </c>
    </row>
    <row r="233" spans="1:11" x14ac:dyDescent="0.25">
      <c r="A233" t="str">
        <f t="shared" si="3"/>
        <v>2017NY5ACT</v>
      </c>
      <c r="B233" s="1">
        <v>2017</v>
      </c>
      <c r="C233" t="s">
        <v>16</v>
      </c>
      <c r="D233" t="s">
        <v>52</v>
      </c>
      <c r="E233" t="s">
        <v>29</v>
      </c>
      <c r="F233" s="2">
        <v>503.25</v>
      </c>
      <c r="G233" s="2">
        <v>2.73</v>
      </c>
      <c r="H233" s="2">
        <v>491.17</v>
      </c>
      <c r="I233" s="2">
        <v>2.7</v>
      </c>
      <c r="J233" s="2">
        <v>12.08</v>
      </c>
      <c r="K233" s="2">
        <v>3.83</v>
      </c>
    </row>
    <row r="234" spans="1:11" x14ac:dyDescent="0.25">
      <c r="A234" t="str">
        <f t="shared" si="3"/>
        <v>2018NY5ACT</v>
      </c>
      <c r="B234" s="1">
        <v>2018</v>
      </c>
      <c r="C234" t="s">
        <v>16</v>
      </c>
      <c r="D234" t="s">
        <v>52</v>
      </c>
      <c r="E234" t="s">
        <v>29</v>
      </c>
      <c r="F234" s="2">
        <v>503.82</v>
      </c>
      <c r="G234" s="2">
        <v>2.72</v>
      </c>
      <c r="H234" s="2">
        <v>494.5</v>
      </c>
      <c r="I234" s="2">
        <v>2.41</v>
      </c>
      <c r="J234" s="2">
        <v>9.31</v>
      </c>
      <c r="K234" s="2">
        <v>3.63</v>
      </c>
    </row>
    <row r="235" spans="1:11" x14ac:dyDescent="0.25">
      <c r="A235" t="str">
        <f t="shared" si="3"/>
        <v>2019NY5ACT</v>
      </c>
      <c r="B235" s="1">
        <v>2019</v>
      </c>
      <c r="C235" t="s">
        <v>16</v>
      </c>
      <c r="D235" t="s">
        <v>52</v>
      </c>
      <c r="E235" t="s">
        <v>29</v>
      </c>
      <c r="F235" s="2">
        <v>504.47</v>
      </c>
      <c r="G235" s="2">
        <v>2.67</v>
      </c>
      <c r="H235" s="2">
        <v>489.15</v>
      </c>
      <c r="I235" s="2">
        <v>2.4300000000000002</v>
      </c>
      <c r="J235" s="2">
        <v>15.32</v>
      </c>
      <c r="K235" s="2">
        <v>3.61</v>
      </c>
    </row>
    <row r="236" spans="1:11" x14ac:dyDescent="0.25">
      <c r="A236" t="str">
        <f t="shared" si="3"/>
        <v>2021NY5ACT</v>
      </c>
      <c r="B236" s="1">
        <v>2021</v>
      </c>
      <c r="C236" t="s">
        <v>16</v>
      </c>
      <c r="D236" t="s">
        <v>52</v>
      </c>
      <c r="E236" t="s">
        <v>29</v>
      </c>
      <c r="F236" s="2">
        <v>504.25</v>
      </c>
      <c r="G236" s="2">
        <v>2.88</v>
      </c>
      <c r="H236" s="2">
        <v>488.65</v>
      </c>
      <c r="I236" s="2">
        <v>2.7</v>
      </c>
      <c r="J236" s="2">
        <v>15.6</v>
      </c>
      <c r="K236" s="2">
        <v>3.95</v>
      </c>
    </row>
    <row r="237" spans="1:11" x14ac:dyDescent="0.25">
      <c r="A237" t="str">
        <f t="shared" si="3"/>
        <v>2016NY5NSW</v>
      </c>
      <c r="B237" s="1">
        <v>2016</v>
      </c>
      <c r="C237" t="s">
        <v>16</v>
      </c>
      <c r="D237" t="s">
        <v>52</v>
      </c>
      <c r="E237" t="s">
        <v>22</v>
      </c>
      <c r="F237" s="2">
        <v>501.73</v>
      </c>
      <c r="G237" s="2">
        <v>1.23</v>
      </c>
      <c r="H237" s="2">
        <v>493.75</v>
      </c>
      <c r="I237" s="2">
        <v>1.05</v>
      </c>
      <c r="J237" s="2">
        <v>7.98</v>
      </c>
      <c r="K237" s="2">
        <v>1.62</v>
      </c>
    </row>
    <row r="238" spans="1:11" x14ac:dyDescent="0.25">
      <c r="A238" t="str">
        <f t="shared" si="3"/>
        <v>2017NY5NSW</v>
      </c>
      <c r="B238" s="1">
        <v>2017</v>
      </c>
      <c r="C238" t="s">
        <v>16</v>
      </c>
      <c r="D238" t="s">
        <v>52</v>
      </c>
      <c r="E238" t="s">
        <v>22</v>
      </c>
      <c r="F238" s="2">
        <v>502.04</v>
      </c>
      <c r="G238" s="2">
        <v>1.1299999999999999</v>
      </c>
      <c r="H238" s="2">
        <v>494.41</v>
      </c>
      <c r="I238" s="2">
        <v>0.97</v>
      </c>
      <c r="J238" s="2">
        <v>7.63</v>
      </c>
      <c r="K238" s="2">
        <v>1.49</v>
      </c>
    </row>
    <row r="239" spans="1:11" x14ac:dyDescent="0.25">
      <c r="A239" t="str">
        <f t="shared" si="3"/>
        <v>2018NY5NSW</v>
      </c>
      <c r="B239" s="1">
        <v>2018</v>
      </c>
      <c r="C239" t="s">
        <v>16</v>
      </c>
      <c r="D239" t="s">
        <v>52</v>
      </c>
      <c r="E239" t="s">
        <v>22</v>
      </c>
      <c r="F239" s="2">
        <v>503.61</v>
      </c>
      <c r="G239" s="2">
        <v>1.1200000000000001</v>
      </c>
      <c r="H239" s="2">
        <v>494.15</v>
      </c>
      <c r="I239" s="2">
        <v>1.01</v>
      </c>
      <c r="J239" s="2">
        <v>9.4499999999999993</v>
      </c>
      <c r="K239" s="2">
        <v>1.51</v>
      </c>
    </row>
    <row r="240" spans="1:11" x14ac:dyDescent="0.25">
      <c r="A240" t="str">
        <f t="shared" si="3"/>
        <v>2019NY5NSW</v>
      </c>
      <c r="B240" s="1">
        <v>2019</v>
      </c>
      <c r="C240" t="s">
        <v>16</v>
      </c>
      <c r="D240" t="s">
        <v>52</v>
      </c>
      <c r="E240" t="s">
        <v>22</v>
      </c>
      <c r="F240" s="2">
        <v>505.84</v>
      </c>
      <c r="G240" s="2">
        <v>1.17</v>
      </c>
      <c r="H240" s="2">
        <v>494.25</v>
      </c>
      <c r="I240" s="2">
        <v>1.02</v>
      </c>
      <c r="J240" s="2">
        <v>11.59</v>
      </c>
      <c r="K240" s="2">
        <v>1.55</v>
      </c>
    </row>
    <row r="241" spans="1:11" x14ac:dyDescent="0.25">
      <c r="A241" t="str">
        <f t="shared" si="3"/>
        <v>2021NY5NSW</v>
      </c>
      <c r="B241" s="1">
        <v>2021</v>
      </c>
      <c r="C241" t="s">
        <v>16</v>
      </c>
      <c r="D241" t="s">
        <v>52</v>
      </c>
      <c r="E241" t="s">
        <v>22</v>
      </c>
      <c r="F241" s="2">
        <v>509.46</v>
      </c>
      <c r="G241" s="2">
        <v>1.18</v>
      </c>
      <c r="H241" s="2">
        <v>495.77</v>
      </c>
      <c r="I241" s="2">
        <v>1.01</v>
      </c>
      <c r="J241" s="2">
        <v>13.69</v>
      </c>
      <c r="K241" s="2">
        <v>1.55</v>
      </c>
    </row>
    <row r="242" spans="1:11" x14ac:dyDescent="0.25">
      <c r="A242" t="str">
        <f t="shared" si="3"/>
        <v>2016NY5NT</v>
      </c>
      <c r="B242" s="1">
        <v>2016</v>
      </c>
      <c r="C242" t="s">
        <v>16</v>
      </c>
      <c r="D242" t="s">
        <v>52</v>
      </c>
      <c r="E242" t="s">
        <v>28</v>
      </c>
      <c r="F242" s="2">
        <v>436.88</v>
      </c>
      <c r="G242" s="2">
        <v>7.24</v>
      </c>
      <c r="H242" s="2">
        <v>434.13</v>
      </c>
      <c r="I242" s="2">
        <v>7.1</v>
      </c>
      <c r="J242" s="2">
        <v>2.75</v>
      </c>
      <c r="K242" s="2">
        <v>10.14</v>
      </c>
    </row>
    <row r="243" spans="1:11" x14ac:dyDescent="0.25">
      <c r="A243" t="str">
        <f t="shared" si="3"/>
        <v>2017NY5NT</v>
      </c>
      <c r="B243" s="1">
        <v>2017</v>
      </c>
      <c r="C243" t="s">
        <v>16</v>
      </c>
      <c r="D243" t="s">
        <v>52</v>
      </c>
      <c r="E243" t="s">
        <v>28</v>
      </c>
      <c r="F243" s="2">
        <v>434.01</v>
      </c>
      <c r="G243" s="2">
        <v>6.52</v>
      </c>
      <c r="H243" s="2">
        <v>430.27</v>
      </c>
      <c r="I243" s="2">
        <v>5.87</v>
      </c>
      <c r="J243" s="2">
        <v>3.74</v>
      </c>
      <c r="K243" s="2">
        <v>8.77</v>
      </c>
    </row>
    <row r="244" spans="1:11" x14ac:dyDescent="0.25">
      <c r="A244" t="str">
        <f t="shared" si="3"/>
        <v>2018NY5NT</v>
      </c>
      <c r="B244" s="1">
        <v>2018</v>
      </c>
      <c r="C244" t="s">
        <v>16</v>
      </c>
      <c r="D244" t="s">
        <v>52</v>
      </c>
      <c r="E244" t="s">
        <v>28</v>
      </c>
      <c r="F244" s="2">
        <v>436.64</v>
      </c>
      <c r="G244" s="2">
        <v>6.63</v>
      </c>
      <c r="H244" s="2">
        <v>431.55</v>
      </c>
      <c r="I244" s="2">
        <v>6.55</v>
      </c>
      <c r="J244" s="2">
        <v>5.09</v>
      </c>
      <c r="K244" s="2">
        <v>9.32</v>
      </c>
    </row>
    <row r="245" spans="1:11" x14ac:dyDescent="0.25">
      <c r="A245" t="str">
        <f t="shared" si="3"/>
        <v>2019NY5NT</v>
      </c>
      <c r="B245" s="1">
        <v>2019</v>
      </c>
      <c r="C245" t="s">
        <v>16</v>
      </c>
      <c r="D245" t="s">
        <v>52</v>
      </c>
      <c r="E245" t="s">
        <v>28</v>
      </c>
      <c r="F245" s="2">
        <v>433.86</v>
      </c>
      <c r="G245" s="2">
        <v>7.32</v>
      </c>
      <c r="H245" s="2">
        <v>430.8</v>
      </c>
      <c r="I245" s="2">
        <v>6.74</v>
      </c>
      <c r="J245" s="2">
        <v>3.06</v>
      </c>
      <c r="K245" s="2">
        <v>9.9499999999999993</v>
      </c>
    </row>
    <row r="246" spans="1:11" x14ac:dyDescent="0.25">
      <c r="A246" t="str">
        <f t="shared" si="3"/>
        <v>2021NY5NT</v>
      </c>
      <c r="B246" s="1">
        <v>2021</v>
      </c>
      <c r="C246" t="s">
        <v>16</v>
      </c>
      <c r="D246" t="s">
        <v>52</v>
      </c>
      <c r="E246" t="s">
        <v>28</v>
      </c>
      <c r="F246" s="2">
        <v>429.64</v>
      </c>
      <c r="G246" s="2">
        <v>7.58</v>
      </c>
      <c r="H246" s="2">
        <v>418.87</v>
      </c>
      <c r="I246" s="2">
        <v>7.82</v>
      </c>
      <c r="J246" s="2">
        <v>10.77</v>
      </c>
      <c r="K246" s="2">
        <v>10.89</v>
      </c>
    </row>
    <row r="247" spans="1:11" x14ac:dyDescent="0.25">
      <c r="A247" t="str">
        <f t="shared" si="3"/>
        <v>2016NY5QLD</v>
      </c>
      <c r="B247" s="1">
        <v>2016</v>
      </c>
      <c r="C247" t="s">
        <v>16</v>
      </c>
      <c r="D247" t="s">
        <v>52</v>
      </c>
      <c r="E247" t="s">
        <v>24</v>
      </c>
      <c r="F247" s="2">
        <v>492.72</v>
      </c>
      <c r="G247" s="2">
        <v>1.2</v>
      </c>
      <c r="H247" s="2">
        <v>483.57</v>
      </c>
      <c r="I247" s="2">
        <v>1.07</v>
      </c>
      <c r="J247" s="2">
        <v>9.14</v>
      </c>
      <c r="K247" s="2">
        <v>1.61</v>
      </c>
    </row>
    <row r="248" spans="1:11" x14ac:dyDescent="0.25">
      <c r="A248" t="str">
        <f t="shared" si="3"/>
        <v>2017NY5QLD</v>
      </c>
      <c r="B248" s="1">
        <v>2017</v>
      </c>
      <c r="C248" t="s">
        <v>16</v>
      </c>
      <c r="D248" t="s">
        <v>52</v>
      </c>
      <c r="E248" t="s">
        <v>24</v>
      </c>
      <c r="F248" s="2">
        <v>494.06</v>
      </c>
      <c r="G248" s="2">
        <v>1.1499999999999999</v>
      </c>
      <c r="H248" s="2">
        <v>486.54</v>
      </c>
      <c r="I248" s="2">
        <v>0.99</v>
      </c>
      <c r="J248" s="2">
        <v>7.52</v>
      </c>
      <c r="K248" s="2">
        <v>1.52</v>
      </c>
    </row>
    <row r="249" spans="1:11" x14ac:dyDescent="0.25">
      <c r="A249" t="str">
        <f t="shared" si="3"/>
        <v>2018NY5QLD</v>
      </c>
      <c r="B249" s="1">
        <v>2018</v>
      </c>
      <c r="C249" t="s">
        <v>16</v>
      </c>
      <c r="D249" t="s">
        <v>52</v>
      </c>
      <c r="E249" t="s">
        <v>24</v>
      </c>
      <c r="F249" s="2">
        <v>491.62</v>
      </c>
      <c r="G249" s="2">
        <v>1.2</v>
      </c>
      <c r="H249" s="2">
        <v>483.31</v>
      </c>
      <c r="I249" s="2">
        <v>1.06</v>
      </c>
      <c r="J249" s="2">
        <v>8.31</v>
      </c>
      <c r="K249" s="2">
        <v>1.61</v>
      </c>
    </row>
    <row r="250" spans="1:11" x14ac:dyDescent="0.25">
      <c r="A250" t="str">
        <f t="shared" si="3"/>
        <v>2019NY5QLD</v>
      </c>
      <c r="B250" s="1">
        <v>2019</v>
      </c>
      <c r="C250" t="s">
        <v>16</v>
      </c>
      <c r="D250" t="s">
        <v>52</v>
      </c>
      <c r="E250" t="s">
        <v>24</v>
      </c>
      <c r="F250" s="2">
        <v>496.47</v>
      </c>
      <c r="G250" s="2">
        <v>1.27</v>
      </c>
      <c r="H250" s="2">
        <v>485.18</v>
      </c>
      <c r="I250" s="2">
        <v>1.0900000000000001</v>
      </c>
      <c r="J250" s="2">
        <v>11.3</v>
      </c>
      <c r="K250" s="2">
        <v>1.67</v>
      </c>
    </row>
    <row r="251" spans="1:11" x14ac:dyDescent="0.25">
      <c r="A251" t="str">
        <f t="shared" si="3"/>
        <v>2021NY5QLD</v>
      </c>
      <c r="B251" s="1">
        <v>2021</v>
      </c>
      <c r="C251" t="s">
        <v>16</v>
      </c>
      <c r="D251" t="s">
        <v>52</v>
      </c>
      <c r="E251" t="s">
        <v>24</v>
      </c>
      <c r="F251" s="2">
        <v>491.93</v>
      </c>
      <c r="G251" s="2">
        <v>1.29</v>
      </c>
      <c r="H251" s="2">
        <v>479.42</v>
      </c>
      <c r="I251" s="2">
        <v>1.1200000000000001</v>
      </c>
      <c r="J251" s="2">
        <v>12.51</v>
      </c>
      <c r="K251" s="2">
        <v>1.71</v>
      </c>
    </row>
    <row r="252" spans="1:11" x14ac:dyDescent="0.25">
      <c r="A252" t="str">
        <f t="shared" si="3"/>
        <v>2016NY5SA</v>
      </c>
      <c r="B252" s="1">
        <v>2016</v>
      </c>
      <c r="C252" t="s">
        <v>16</v>
      </c>
      <c r="D252" t="s">
        <v>52</v>
      </c>
      <c r="E252" t="s">
        <v>25</v>
      </c>
      <c r="F252" s="2">
        <v>479.85</v>
      </c>
      <c r="G252" s="2">
        <v>1.69</v>
      </c>
      <c r="H252" s="2">
        <v>472.63</v>
      </c>
      <c r="I252" s="2">
        <v>1.57</v>
      </c>
      <c r="J252" s="2">
        <v>7.22</v>
      </c>
      <c r="K252" s="2">
        <v>2.31</v>
      </c>
    </row>
    <row r="253" spans="1:11" x14ac:dyDescent="0.25">
      <c r="A253" t="str">
        <f t="shared" si="3"/>
        <v>2017NY5SA</v>
      </c>
      <c r="B253" s="1">
        <v>2017</v>
      </c>
      <c r="C253" t="s">
        <v>16</v>
      </c>
      <c r="D253" t="s">
        <v>52</v>
      </c>
      <c r="E253" t="s">
        <v>25</v>
      </c>
      <c r="F253" s="2">
        <v>480.85</v>
      </c>
      <c r="G253" s="2">
        <v>1.61</v>
      </c>
      <c r="H253" s="2">
        <v>473.11</v>
      </c>
      <c r="I253" s="2">
        <v>1.6</v>
      </c>
      <c r="J253" s="2">
        <v>7.74</v>
      </c>
      <c r="K253" s="2">
        <v>2.27</v>
      </c>
    </row>
    <row r="254" spans="1:11" x14ac:dyDescent="0.25">
      <c r="A254" t="str">
        <f t="shared" si="3"/>
        <v>2018NY5SA</v>
      </c>
      <c r="B254" s="1">
        <v>2018</v>
      </c>
      <c r="C254" t="s">
        <v>16</v>
      </c>
      <c r="D254" t="s">
        <v>52</v>
      </c>
      <c r="E254" t="s">
        <v>25</v>
      </c>
      <c r="F254" s="2">
        <v>483.01</v>
      </c>
      <c r="G254" s="2">
        <v>1.79</v>
      </c>
      <c r="H254" s="2">
        <v>474.53</v>
      </c>
      <c r="I254" s="2">
        <v>1.48</v>
      </c>
      <c r="J254" s="2">
        <v>8.48</v>
      </c>
      <c r="K254" s="2">
        <v>2.33</v>
      </c>
    </row>
    <row r="255" spans="1:11" x14ac:dyDescent="0.25">
      <c r="A255" t="str">
        <f t="shared" si="3"/>
        <v>2019NY5SA</v>
      </c>
      <c r="B255" s="1">
        <v>2019</v>
      </c>
      <c r="C255" t="s">
        <v>16</v>
      </c>
      <c r="D255" t="s">
        <v>52</v>
      </c>
      <c r="E255" t="s">
        <v>25</v>
      </c>
      <c r="F255" s="2">
        <v>485.1</v>
      </c>
      <c r="G255" s="2">
        <v>1.83</v>
      </c>
      <c r="H255" s="2">
        <v>474.55</v>
      </c>
      <c r="I255" s="2">
        <v>1.47</v>
      </c>
      <c r="J255" s="2">
        <v>10.55</v>
      </c>
      <c r="K255" s="2">
        <v>2.35</v>
      </c>
    </row>
    <row r="256" spans="1:11" x14ac:dyDescent="0.25">
      <c r="A256" t="str">
        <f t="shared" si="3"/>
        <v>2021NY5SA</v>
      </c>
      <c r="B256" s="1">
        <v>2021</v>
      </c>
      <c r="C256" t="s">
        <v>16</v>
      </c>
      <c r="D256" t="s">
        <v>52</v>
      </c>
      <c r="E256" t="s">
        <v>25</v>
      </c>
      <c r="F256" s="2">
        <v>489.62</v>
      </c>
      <c r="G256" s="2">
        <v>1.65</v>
      </c>
      <c r="H256" s="2">
        <v>474.59</v>
      </c>
      <c r="I256" s="2">
        <v>1.52</v>
      </c>
      <c r="J256" s="2">
        <v>15.03</v>
      </c>
      <c r="K256" s="2">
        <v>2.2400000000000002</v>
      </c>
    </row>
    <row r="257" spans="1:11" x14ac:dyDescent="0.25">
      <c r="A257" t="str">
        <f t="shared" si="3"/>
        <v>2016NY5TAS</v>
      </c>
      <c r="B257" s="1">
        <v>2016</v>
      </c>
      <c r="C257" t="s">
        <v>16</v>
      </c>
      <c r="D257" t="s">
        <v>52</v>
      </c>
      <c r="E257" t="s">
        <v>27</v>
      </c>
      <c r="F257" s="2">
        <v>484.72</v>
      </c>
      <c r="G257" s="2">
        <v>2.9</v>
      </c>
      <c r="H257" s="2">
        <v>477.67</v>
      </c>
      <c r="I257" s="2">
        <v>2.81</v>
      </c>
      <c r="J257" s="2">
        <v>7.05</v>
      </c>
      <c r="K257" s="2">
        <v>4.04</v>
      </c>
    </row>
    <row r="258" spans="1:11" x14ac:dyDescent="0.25">
      <c r="A258" t="str">
        <f t="shared" si="3"/>
        <v>2017NY5TAS</v>
      </c>
      <c r="B258" s="1">
        <v>2017</v>
      </c>
      <c r="C258" t="s">
        <v>16</v>
      </c>
      <c r="D258" t="s">
        <v>52</v>
      </c>
      <c r="E258" t="s">
        <v>27</v>
      </c>
      <c r="F258" s="2">
        <v>483.09</v>
      </c>
      <c r="G258" s="2">
        <v>2.92</v>
      </c>
      <c r="H258" s="2">
        <v>479.49</v>
      </c>
      <c r="I258" s="2">
        <v>2.74</v>
      </c>
      <c r="J258" s="2">
        <v>3.61</v>
      </c>
      <c r="K258" s="2">
        <v>4.01</v>
      </c>
    </row>
    <row r="259" spans="1:11" x14ac:dyDescent="0.25">
      <c r="A259" t="str">
        <f t="shared" ref="A259:A322" si="4">B259&amp;C259&amp;D259&amp;E259</f>
        <v>2018NY5TAS</v>
      </c>
      <c r="B259" s="1">
        <v>2018</v>
      </c>
      <c r="C259" t="s">
        <v>16</v>
      </c>
      <c r="D259" t="s">
        <v>52</v>
      </c>
      <c r="E259" t="s">
        <v>27</v>
      </c>
      <c r="F259" s="2">
        <v>478.49</v>
      </c>
      <c r="G259" s="2">
        <v>2.41</v>
      </c>
      <c r="H259" s="2">
        <v>477.45</v>
      </c>
      <c r="I259" s="2">
        <v>2.35</v>
      </c>
      <c r="J259" s="2">
        <v>1.05</v>
      </c>
      <c r="K259" s="2">
        <v>3.36</v>
      </c>
    </row>
    <row r="260" spans="1:11" x14ac:dyDescent="0.25">
      <c r="A260" t="str">
        <f t="shared" si="4"/>
        <v>2019NY5TAS</v>
      </c>
      <c r="B260" s="1">
        <v>2019</v>
      </c>
      <c r="C260" t="s">
        <v>16</v>
      </c>
      <c r="D260" t="s">
        <v>52</v>
      </c>
      <c r="E260" t="s">
        <v>27</v>
      </c>
      <c r="F260" s="2">
        <v>480.21</v>
      </c>
      <c r="G260" s="2">
        <v>2.2999999999999998</v>
      </c>
      <c r="H260" s="2">
        <v>473.53</v>
      </c>
      <c r="I260" s="2">
        <v>2.0499999999999998</v>
      </c>
      <c r="J260" s="2">
        <v>6.68</v>
      </c>
      <c r="K260" s="2">
        <v>3.08</v>
      </c>
    </row>
    <row r="261" spans="1:11" x14ac:dyDescent="0.25">
      <c r="A261" t="str">
        <f t="shared" si="4"/>
        <v>2021NY5TAS</v>
      </c>
      <c r="B261" s="1">
        <v>2021</v>
      </c>
      <c r="C261" t="s">
        <v>16</v>
      </c>
      <c r="D261" t="s">
        <v>52</v>
      </c>
      <c r="E261" t="s">
        <v>27</v>
      </c>
      <c r="F261" s="2">
        <v>483.4</v>
      </c>
      <c r="G261" s="2">
        <v>2.46</v>
      </c>
      <c r="H261" s="2">
        <v>473.95</v>
      </c>
      <c r="I261" s="2">
        <v>2.17</v>
      </c>
      <c r="J261" s="2">
        <v>9.4499999999999993</v>
      </c>
      <c r="K261" s="2">
        <v>3.28</v>
      </c>
    </row>
    <row r="262" spans="1:11" x14ac:dyDescent="0.25">
      <c r="A262" t="str">
        <f t="shared" si="4"/>
        <v>2016NY5VIC</v>
      </c>
      <c r="B262" s="1">
        <v>2016</v>
      </c>
      <c r="C262" t="s">
        <v>16</v>
      </c>
      <c r="D262" t="s">
        <v>52</v>
      </c>
      <c r="E262" t="s">
        <v>23</v>
      </c>
      <c r="F262" s="2">
        <v>508.15</v>
      </c>
      <c r="G262" s="2">
        <v>1.03</v>
      </c>
      <c r="H262" s="2">
        <v>496.78</v>
      </c>
      <c r="I262" s="2">
        <v>0.92</v>
      </c>
      <c r="J262" s="2">
        <v>11.37</v>
      </c>
      <c r="K262" s="2">
        <v>1.39</v>
      </c>
    </row>
    <row r="263" spans="1:11" x14ac:dyDescent="0.25">
      <c r="A263" t="str">
        <f t="shared" si="4"/>
        <v>2017NY5VIC</v>
      </c>
      <c r="B263" s="1">
        <v>2017</v>
      </c>
      <c r="C263" t="s">
        <v>16</v>
      </c>
      <c r="D263" t="s">
        <v>52</v>
      </c>
      <c r="E263" t="s">
        <v>23</v>
      </c>
      <c r="F263" s="2">
        <v>506.77</v>
      </c>
      <c r="G263" s="2">
        <v>0.93</v>
      </c>
      <c r="H263" s="2">
        <v>496.39</v>
      </c>
      <c r="I263" s="2">
        <v>0.86</v>
      </c>
      <c r="J263" s="2">
        <v>10.38</v>
      </c>
      <c r="K263" s="2">
        <v>1.26</v>
      </c>
    </row>
    <row r="264" spans="1:11" x14ac:dyDescent="0.25">
      <c r="A264" t="str">
        <f t="shared" si="4"/>
        <v>2018NY5VIC</v>
      </c>
      <c r="B264" s="1">
        <v>2018</v>
      </c>
      <c r="C264" t="s">
        <v>16</v>
      </c>
      <c r="D264" t="s">
        <v>52</v>
      </c>
      <c r="E264" t="s">
        <v>23</v>
      </c>
      <c r="F264" s="2">
        <v>508.89</v>
      </c>
      <c r="G264" s="2">
        <v>0.97</v>
      </c>
      <c r="H264" s="2">
        <v>496.72</v>
      </c>
      <c r="I264" s="2">
        <v>0.9</v>
      </c>
      <c r="J264" s="2">
        <v>12.17</v>
      </c>
      <c r="K264" s="2">
        <v>1.32</v>
      </c>
    </row>
    <row r="265" spans="1:11" x14ac:dyDescent="0.25">
      <c r="A265" t="str">
        <f t="shared" si="4"/>
        <v>2019NY5VIC</v>
      </c>
      <c r="B265" s="1">
        <v>2019</v>
      </c>
      <c r="C265" t="s">
        <v>16</v>
      </c>
      <c r="D265" t="s">
        <v>52</v>
      </c>
      <c r="E265" t="s">
        <v>23</v>
      </c>
      <c r="F265" s="2">
        <v>513.80999999999995</v>
      </c>
      <c r="G265" s="2">
        <v>0.99</v>
      </c>
      <c r="H265" s="2">
        <v>497.7</v>
      </c>
      <c r="I265" s="2">
        <v>0.9</v>
      </c>
      <c r="J265" s="2">
        <v>16.11</v>
      </c>
      <c r="K265" s="2">
        <v>1.34</v>
      </c>
    </row>
    <row r="266" spans="1:11" x14ac:dyDescent="0.25">
      <c r="A266" t="str">
        <f t="shared" si="4"/>
        <v>2021NY5VIC</v>
      </c>
      <c r="B266" s="1">
        <v>2021</v>
      </c>
      <c r="C266" t="s">
        <v>16</v>
      </c>
      <c r="D266" t="s">
        <v>52</v>
      </c>
      <c r="E266" t="s">
        <v>23</v>
      </c>
      <c r="F266" s="2">
        <v>511.59</v>
      </c>
      <c r="G266" s="2">
        <v>0.99</v>
      </c>
      <c r="H266" s="2">
        <v>496.61</v>
      </c>
      <c r="I266" s="2">
        <v>0.91</v>
      </c>
      <c r="J266" s="2">
        <v>14.99</v>
      </c>
      <c r="K266" s="2">
        <v>1.35</v>
      </c>
    </row>
    <row r="267" spans="1:11" x14ac:dyDescent="0.25">
      <c r="A267" t="str">
        <f t="shared" si="4"/>
        <v>2016NY5WA</v>
      </c>
      <c r="B267" s="1">
        <v>2016</v>
      </c>
      <c r="C267" t="s">
        <v>16</v>
      </c>
      <c r="D267" t="s">
        <v>52</v>
      </c>
      <c r="E267" t="s">
        <v>26</v>
      </c>
      <c r="F267" s="2">
        <v>489.67</v>
      </c>
      <c r="G267" s="2">
        <v>1.6</v>
      </c>
      <c r="H267" s="2">
        <v>482.52</v>
      </c>
      <c r="I267" s="2">
        <v>1.46</v>
      </c>
      <c r="J267" s="2">
        <v>7.16</v>
      </c>
      <c r="K267" s="2">
        <v>2.17</v>
      </c>
    </row>
    <row r="268" spans="1:11" x14ac:dyDescent="0.25">
      <c r="A268" t="str">
        <f t="shared" si="4"/>
        <v>2017NY5WA</v>
      </c>
      <c r="B268" s="1">
        <v>2017</v>
      </c>
      <c r="C268" t="s">
        <v>16</v>
      </c>
      <c r="D268" t="s">
        <v>52</v>
      </c>
      <c r="E268" t="s">
        <v>26</v>
      </c>
      <c r="F268" s="2">
        <v>492.61</v>
      </c>
      <c r="G268" s="2">
        <v>1.58</v>
      </c>
      <c r="H268" s="2">
        <v>484.41</v>
      </c>
      <c r="I268" s="2">
        <v>1.37</v>
      </c>
      <c r="J268" s="2">
        <v>8.1999999999999993</v>
      </c>
      <c r="K268" s="2">
        <v>2.09</v>
      </c>
    </row>
    <row r="269" spans="1:11" x14ac:dyDescent="0.25">
      <c r="A269" t="str">
        <f t="shared" si="4"/>
        <v>2018NY5WA</v>
      </c>
      <c r="B269" s="1">
        <v>2018</v>
      </c>
      <c r="C269" t="s">
        <v>16</v>
      </c>
      <c r="D269" t="s">
        <v>52</v>
      </c>
      <c r="E269" t="s">
        <v>26</v>
      </c>
      <c r="F269" s="2">
        <v>493.98</v>
      </c>
      <c r="G269" s="2">
        <v>1.45</v>
      </c>
      <c r="H269" s="2">
        <v>485.75</v>
      </c>
      <c r="I269" s="2">
        <v>1.32</v>
      </c>
      <c r="J269" s="2">
        <v>8.24</v>
      </c>
      <c r="K269" s="2">
        <v>1.96</v>
      </c>
    </row>
    <row r="270" spans="1:11" x14ac:dyDescent="0.25">
      <c r="A270" t="str">
        <f t="shared" si="4"/>
        <v>2019NY5WA</v>
      </c>
      <c r="B270" s="1">
        <v>2019</v>
      </c>
      <c r="C270" t="s">
        <v>16</v>
      </c>
      <c r="D270" t="s">
        <v>52</v>
      </c>
      <c r="E270" t="s">
        <v>26</v>
      </c>
      <c r="F270" s="2">
        <v>495.76</v>
      </c>
      <c r="G270" s="2">
        <v>1.53</v>
      </c>
      <c r="H270" s="2">
        <v>484.51</v>
      </c>
      <c r="I270" s="2">
        <v>1.31</v>
      </c>
      <c r="J270" s="2">
        <v>11.26</v>
      </c>
      <c r="K270" s="2">
        <v>2.0099999999999998</v>
      </c>
    </row>
    <row r="271" spans="1:11" x14ac:dyDescent="0.25">
      <c r="A271" t="str">
        <f t="shared" si="4"/>
        <v>2021NY5WA</v>
      </c>
      <c r="B271" s="1">
        <v>2021</v>
      </c>
      <c r="C271" t="s">
        <v>16</v>
      </c>
      <c r="D271" t="s">
        <v>52</v>
      </c>
      <c r="E271" t="s">
        <v>26</v>
      </c>
      <c r="F271" s="2">
        <v>494.78</v>
      </c>
      <c r="G271" s="2">
        <v>1.5</v>
      </c>
      <c r="H271" s="2">
        <v>482.77</v>
      </c>
      <c r="I271" s="2">
        <v>1.31</v>
      </c>
      <c r="J271" s="2">
        <v>12.02</v>
      </c>
      <c r="K271" s="2">
        <v>2</v>
      </c>
    </row>
    <row r="272" spans="1:11" x14ac:dyDescent="0.25">
      <c r="A272" t="str">
        <f t="shared" si="4"/>
        <v>2016NY7AAA</v>
      </c>
      <c r="B272" s="1">
        <v>2016</v>
      </c>
      <c r="C272" t="s">
        <v>16</v>
      </c>
      <c r="D272" t="s">
        <v>53</v>
      </c>
      <c r="E272" t="s">
        <v>30</v>
      </c>
      <c r="F272" s="2">
        <v>552.37</v>
      </c>
      <c r="G272" s="2">
        <v>1.07</v>
      </c>
      <c r="H272" s="2">
        <v>546.83000000000004</v>
      </c>
      <c r="I272" s="2">
        <v>0.93</v>
      </c>
      <c r="J272" s="2">
        <v>5.54</v>
      </c>
      <c r="K272" s="2">
        <v>1.42</v>
      </c>
    </row>
    <row r="273" spans="1:11" x14ac:dyDescent="0.25">
      <c r="A273" t="str">
        <f t="shared" si="4"/>
        <v>2017NY7AAA</v>
      </c>
      <c r="B273" s="1">
        <v>2017</v>
      </c>
      <c r="C273" t="s">
        <v>16</v>
      </c>
      <c r="D273" t="s">
        <v>53</v>
      </c>
      <c r="E273" t="s">
        <v>30</v>
      </c>
      <c r="F273" s="2">
        <v>555.77</v>
      </c>
      <c r="G273" s="2">
        <v>1.0900000000000001</v>
      </c>
      <c r="H273" s="2">
        <v>551.84</v>
      </c>
      <c r="I273" s="2">
        <v>0.94</v>
      </c>
      <c r="J273" s="2">
        <v>3.92</v>
      </c>
      <c r="K273" s="2">
        <v>1.44</v>
      </c>
    </row>
    <row r="274" spans="1:11" x14ac:dyDescent="0.25">
      <c r="A274" t="str">
        <f t="shared" si="4"/>
        <v>2018NY7AAA</v>
      </c>
      <c r="B274" s="1">
        <v>2018</v>
      </c>
      <c r="C274" t="s">
        <v>16</v>
      </c>
      <c r="D274" t="s">
        <v>53</v>
      </c>
      <c r="E274" t="s">
        <v>30</v>
      </c>
      <c r="F274" s="2">
        <v>553.83000000000004</v>
      </c>
      <c r="G274" s="2">
        <v>1.05</v>
      </c>
      <c r="H274" s="2">
        <v>542.73</v>
      </c>
      <c r="I274" s="2">
        <v>0.9</v>
      </c>
      <c r="J274" s="2">
        <v>11.11</v>
      </c>
      <c r="K274" s="2">
        <v>1.38</v>
      </c>
    </row>
    <row r="275" spans="1:11" x14ac:dyDescent="0.25">
      <c r="A275" t="str">
        <f t="shared" si="4"/>
        <v>2019NY7AAA</v>
      </c>
      <c r="B275" s="1">
        <v>2019</v>
      </c>
      <c r="C275" t="s">
        <v>16</v>
      </c>
      <c r="D275" t="s">
        <v>53</v>
      </c>
      <c r="E275" t="s">
        <v>30</v>
      </c>
      <c r="F275" s="2">
        <v>558.72</v>
      </c>
      <c r="G275" s="2">
        <v>1.1100000000000001</v>
      </c>
      <c r="H275" s="2">
        <v>549.84</v>
      </c>
      <c r="I275" s="2">
        <v>0.98</v>
      </c>
      <c r="J275" s="2">
        <v>8.89</v>
      </c>
      <c r="K275" s="2">
        <v>1.48</v>
      </c>
    </row>
    <row r="276" spans="1:11" x14ac:dyDescent="0.25">
      <c r="A276" t="str">
        <f t="shared" si="4"/>
        <v>2021NY7AAA</v>
      </c>
      <c r="B276" s="1">
        <v>2021</v>
      </c>
      <c r="C276" t="s">
        <v>16</v>
      </c>
      <c r="D276" t="s">
        <v>53</v>
      </c>
      <c r="E276" t="s">
        <v>30</v>
      </c>
      <c r="F276" s="2">
        <v>555.77</v>
      </c>
      <c r="G276" s="2">
        <v>1.1399999999999999</v>
      </c>
      <c r="H276" s="2">
        <v>544.66</v>
      </c>
      <c r="I276" s="2">
        <v>0.97</v>
      </c>
      <c r="J276" s="2">
        <v>11.11</v>
      </c>
      <c r="K276" s="2">
        <v>1.49</v>
      </c>
    </row>
    <row r="277" spans="1:11" x14ac:dyDescent="0.25">
      <c r="A277" t="str">
        <f t="shared" si="4"/>
        <v>2016NY7ACT</v>
      </c>
      <c r="B277" s="1">
        <v>2016</v>
      </c>
      <c r="C277" t="s">
        <v>16</v>
      </c>
      <c r="D277" t="s">
        <v>53</v>
      </c>
      <c r="E277" t="s">
        <v>29</v>
      </c>
      <c r="F277" s="2">
        <v>558.82000000000005</v>
      </c>
      <c r="G277" s="2">
        <v>4.78</v>
      </c>
      <c r="H277" s="2">
        <v>552.26</v>
      </c>
      <c r="I277" s="2">
        <v>4.76</v>
      </c>
      <c r="J277" s="2">
        <v>6.56</v>
      </c>
      <c r="K277" s="2">
        <v>6.75</v>
      </c>
    </row>
    <row r="278" spans="1:11" x14ac:dyDescent="0.25">
      <c r="A278" t="str">
        <f t="shared" si="4"/>
        <v>2017NY7ACT</v>
      </c>
      <c r="B278" s="1">
        <v>2017</v>
      </c>
      <c r="C278" t="s">
        <v>16</v>
      </c>
      <c r="D278" t="s">
        <v>53</v>
      </c>
      <c r="E278" t="s">
        <v>29</v>
      </c>
      <c r="F278" s="2">
        <v>563.1</v>
      </c>
      <c r="G278" s="2">
        <v>5.09</v>
      </c>
      <c r="H278" s="2">
        <v>553.66</v>
      </c>
      <c r="I278" s="2">
        <v>4.2699999999999996</v>
      </c>
      <c r="J278" s="2">
        <v>9.44</v>
      </c>
      <c r="K278" s="2">
        <v>6.64</v>
      </c>
    </row>
    <row r="279" spans="1:11" x14ac:dyDescent="0.25">
      <c r="A279" t="str">
        <f t="shared" si="4"/>
        <v>2018NY7ACT</v>
      </c>
      <c r="B279" s="1">
        <v>2018</v>
      </c>
      <c r="C279" t="s">
        <v>16</v>
      </c>
      <c r="D279" t="s">
        <v>53</v>
      </c>
      <c r="E279" t="s">
        <v>29</v>
      </c>
      <c r="F279" s="2">
        <v>564.9</v>
      </c>
      <c r="G279" s="2">
        <v>4.71</v>
      </c>
      <c r="H279" s="2">
        <v>554.91</v>
      </c>
      <c r="I279" s="2">
        <v>3.78</v>
      </c>
      <c r="J279" s="2">
        <v>9.99</v>
      </c>
      <c r="K279" s="2">
        <v>6.04</v>
      </c>
    </row>
    <row r="280" spans="1:11" x14ac:dyDescent="0.25">
      <c r="A280" t="str">
        <f t="shared" si="4"/>
        <v>2019NY7ACT</v>
      </c>
      <c r="B280" s="1">
        <v>2019</v>
      </c>
      <c r="C280" t="s">
        <v>16</v>
      </c>
      <c r="D280" t="s">
        <v>53</v>
      </c>
      <c r="E280" t="s">
        <v>29</v>
      </c>
      <c r="F280" s="2">
        <v>565.12</v>
      </c>
      <c r="G280" s="2">
        <v>5.56</v>
      </c>
      <c r="H280" s="2">
        <v>555.17999999999995</v>
      </c>
      <c r="I280" s="2">
        <v>4.78</v>
      </c>
      <c r="J280" s="2">
        <v>9.94</v>
      </c>
      <c r="K280" s="2">
        <v>7.33</v>
      </c>
    </row>
    <row r="281" spans="1:11" x14ac:dyDescent="0.25">
      <c r="A281" t="str">
        <f t="shared" si="4"/>
        <v>2021NY7ACT</v>
      </c>
      <c r="B281" s="1">
        <v>2021</v>
      </c>
      <c r="C281" t="s">
        <v>16</v>
      </c>
      <c r="D281" t="s">
        <v>53</v>
      </c>
      <c r="E281" t="s">
        <v>29</v>
      </c>
      <c r="F281" s="2">
        <v>561.95000000000005</v>
      </c>
      <c r="G281" s="2">
        <v>5.19</v>
      </c>
      <c r="H281" s="2">
        <v>546.91</v>
      </c>
      <c r="I281" s="2">
        <v>4.34</v>
      </c>
      <c r="J281" s="2">
        <v>15.04</v>
      </c>
      <c r="K281" s="2">
        <v>6.77</v>
      </c>
    </row>
    <row r="282" spans="1:11" x14ac:dyDescent="0.25">
      <c r="A282" t="str">
        <f t="shared" si="4"/>
        <v>2016NY7NSW</v>
      </c>
      <c r="B282" s="1">
        <v>2016</v>
      </c>
      <c r="C282" t="s">
        <v>16</v>
      </c>
      <c r="D282" t="s">
        <v>53</v>
      </c>
      <c r="E282" t="s">
        <v>22</v>
      </c>
      <c r="F282" s="2">
        <v>554.51</v>
      </c>
      <c r="G282" s="2">
        <v>2.29</v>
      </c>
      <c r="H282" s="2">
        <v>549.41</v>
      </c>
      <c r="I282" s="2">
        <v>1.97</v>
      </c>
      <c r="J282" s="2">
        <v>5.0999999999999996</v>
      </c>
      <c r="K282" s="2">
        <v>3.03</v>
      </c>
    </row>
    <row r="283" spans="1:11" x14ac:dyDescent="0.25">
      <c r="A283" t="str">
        <f t="shared" si="4"/>
        <v>2017NY7NSW</v>
      </c>
      <c r="B283" s="1">
        <v>2017</v>
      </c>
      <c r="C283" t="s">
        <v>16</v>
      </c>
      <c r="D283" t="s">
        <v>53</v>
      </c>
      <c r="E283" t="s">
        <v>22</v>
      </c>
      <c r="F283" s="2">
        <v>560.23</v>
      </c>
      <c r="G283" s="2">
        <v>2.34</v>
      </c>
      <c r="H283" s="2">
        <v>556.4</v>
      </c>
      <c r="I283" s="2">
        <v>2.0099999999999998</v>
      </c>
      <c r="J283" s="2">
        <v>3.83</v>
      </c>
      <c r="K283" s="2">
        <v>3.08</v>
      </c>
    </row>
    <row r="284" spans="1:11" x14ac:dyDescent="0.25">
      <c r="A284" t="str">
        <f t="shared" si="4"/>
        <v>2018NY7NSW</v>
      </c>
      <c r="B284" s="1">
        <v>2018</v>
      </c>
      <c r="C284" t="s">
        <v>16</v>
      </c>
      <c r="D284" t="s">
        <v>53</v>
      </c>
      <c r="E284" t="s">
        <v>22</v>
      </c>
      <c r="F284" s="2">
        <v>557.66999999999996</v>
      </c>
      <c r="G284" s="2">
        <v>2.2999999999999998</v>
      </c>
      <c r="H284" s="2">
        <v>546.49</v>
      </c>
      <c r="I284" s="2">
        <v>1.9</v>
      </c>
      <c r="J284" s="2">
        <v>11.18</v>
      </c>
      <c r="K284" s="2">
        <v>2.98</v>
      </c>
    </row>
    <row r="285" spans="1:11" x14ac:dyDescent="0.25">
      <c r="A285" t="str">
        <f t="shared" si="4"/>
        <v>2019NY7NSW</v>
      </c>
      <c r="B285" s="1">
        <v>2019</v>
      </c>
      <c r="C285" t="s">
        <v>16</v>
      </c>
      <c r="D285" t="s">
        <v>53</v>
      </c>
      <c r="E285" t="s">
        <v>22</v>
      </c>
      <c r="F285" s="2">
        <v>563.63</v>
      </c>
      <c r="G285" s="2">
        <v>2.4</v>
      </c>
      <c r="H285" s="2">
        <v>554.76</v>
      </c>
      <c r="I285" s="2">
        <v>2.0699999999999998</v>
      </c>
      <c r="J285" s="2">
        <v>8.8699999999999992</v>
      </c>
      <c r="K285" s="2">
        <v>3.17</v>
      </c>
    </row>
    <row r="286" spans="1:11" x14ac:dyDescent="0.25">
      <c r="A286" t="str">
        <f t="shared" si="4"/>
        <v>2021NY7NSW</v>
      </c>
      <c r="B286" s="1">
        <v>2021</v>
      </c>
      <c r="C286" t="s">
        <v>16</v>
      </c>
      <c r="D286" t="s">
        <v>53</v>
      </c>
      <c r="E286" t="s">
        <v>22</v>
      </c>
      <c r="F286" s="2">
        <v>562.09</v>
      </c>
      <c r="G286" s="2">
        <v>2.37</v>
      </c>
      <c r="H286" s="2">
        <v>551.04999999999995</v>
      </c>
      <c r="I286" s="2">
        <v>2.0099999999999998</v>
      </c>
      <c r="J286" s="2">
        <v>11.04</v>
      </c>
      <c r="K286" s="2">
        <v>3.11</v>
      </c>
    </row>
    <row r="287" spans="1:11" x14ac:dyDescent="0.25">
      <c r="A287" t="str">
        <f t="shared" si="4"/>
        <v>2016NY7NT</v>
      </c>
      <c r="B287" s="1">
        <v>2016</v>
      </c>
      <c r="C287" t="s">
        <v>16</v>
      </c>
      <c r="D287" t="s">
        <v>53</v>
      </c>
      <c r="E287" t="s">
        <v>28</v>
      </c>
      <c r="F287" s="2">
        <v>486.16</v>
      </c>
      <c r="G287" s="2">
        <v>10.81</v>
      </c>
      <c r="H287" s="2">
        <v>486.16</v>
      </c>
      <c r="I287" s="2">
        <v>10.08</v>
      </c>
      <c r="J287" s="2">
        <v>0</v>
      </c>
      <c r="K287" s="2">
        <v>14.79</v>
      </c>
    </row>
    <row r="288" spans="1:11" x14ac:dyDescent="0.25">
      <c r="A288" t="str">
        <f t="shared" si="4"/>
        <v>2017NY7NT</v>
      </c>
      <c r="B288" s="1">
        <v>2017</v>
      </c>
      <c r="C288" t="s">
        <v>16</v>
      </c>
      <c r="D288" t="s">
        <v>53</v>
      </c>
      <c r="E288" t="s">
        <v>28</v>
      </c>
      <c r="F288" s="2">
        <v>485.73</v>
      </c>
      <c r="G288" s="2">
        <v>10.89</v>
      </c>
      <c r="H288" s="2">
        <v>492.51</v>
      </c>
      <c r="I288" s="2">
        <v>9.7200000000000006</v>
      </c>
      <c r="J288" s="2">
        <v>-6.79</v>
      </c>
      <c r="K288" s="2">
        <v>14.6</v>
      </c>
    </row>
    <row r="289" spans="1:11" x14ac:dyDescent="0.25">
      <c r="A289" t="str">
        <f t="shared" si="4"/>
        <v>2018NY7NT</v>
      </c>
      <c r="B289" s="1">
        <v>2018</v>
      </c>
      <c r="C289" t="s">
        <v>16</v>
      </c>
      <c r="D289" t="s">
        <v>53</v>
      </c>
      <c r="E289" t="s">
        <v>28</v>
      </c>
      <c r="F289" s="2">
        <v>493.09</v>
      </c>
      <c r="G289" s="2">
        <v>10.39</v>
      </c>
      <c r="H289" s="2">
        <v>484.43</v>
      </c>
      <c r="I289" s="2">
        <v>10.119999999999999</v>
      </c>
      <c r="J289" s="2">
        <v>8.66</v>
      </c>
      <c r="K289" s="2">
        <v>14.51</v>
      </c>
    </row>
    <row r="290" spans="1:11" x14ac:dyDescent="0.25">
      <c r="A290" t="str">
        <f t="shared" si="4"/>
        <v>2019NY7NT</v>
      </c>
      <c r="B290" s="1">
        <v>2019</v>
      </c>
      <c r="C290" t="s">
        <v>16</v>
      </c>
      <c r="D290" t="s">
        <v>53</v>
      </c>
      <c r="E290" t="s">
        <v>28</v>
      </c>
      <c r="F290" s="2">
        <v>489.36</v>
      </c>
      <c r="G290" s="2">
        <v>10.76</v>
      </c>
      <c r="H290" s="2">
        <v>486.4</v>
      </c>
      <c r="I290" s="2">
        <v>9.6</v>
      </c>
      <c r="J290" s="2">
        <v>2.96</v>
      </c>
      <c r="K290" s="2">
        <v>14.42</v>
      </c>
    </row>
    <row r="291" spans="1:11" x14ac:dyDescent="0.25">
      <c r="A291" t="str">
        <f t="shared" si="4"/>
        <v>2021NY7NT</v>
      </c>
      <c r="B291" s="1">
        <v>2021</v>
      </c>
      <c r="C291" t="s">
        <v>16</v>
      </c>
      <c r="D291" t="s">
        <v>53</v>
      </c>
      <c r="E291" t="s">
        <v>28</v>
      </c>
      <c r="F291" s="2">
        <v>479.81</v>
      </c>
      <c r="G291" s="2">
        <v>12.24</v>
      </c>
      <c r="H291" s="2">
        <v>474.25</v>
      </c>
      <c r="I291" s="2">
        <v>11.45</v>
      </c>
      <c r="J291" s="2">
        <v>5.56</v>
      </c>
      <c r="K291" s="2">
        <v>16.760000000000002</v>
      </c>
    </row>
    <row r="292" spans="1:11" x14ac:dyDescent="0.25">
      <c r="A292" t="str">
        <f t="shared" si="4"/>
        <v>2016NY7QLD</v>
      </c>
      <c r="B292" s="1">
        <v>2016</v>
      </c>
      <c r="C292" t="s">
        <v>16</v>
      </c>
      <c r="D292" t="s">
        <v>53</v>
      </c>
      <c r="E292" t="s">
        <v>24</v>
      </c>
      <c r="F292" s="2">
        <v>548.13</v>
      </c>
      <c r="G292" s="2">
        <v>2.15</v>
      </c>
      <c r="H292" s="2">
        <v>543.62</v>
      </c>
      <c r="I292" s="2">
        <v>1.9</v>
      </c>
      <c r="J292" s="2">
        <v>4.51</v>
      </c>
      <c r="K292" s="2">
        <v>2.87</v>
      </c>
    </row>
    <row r="293" spans="1:11" x14ac:dyDescent="0.25">
      <c r="A293" t="str">
        <f t="shared" si="4"/>
        <v>2017NY7QLD</v>
      </c>
      <c r="B293" s="1">
        <v>2017</v>
      </c>
      <c r="C293" t="s">
        <v>16</v>
      </c>
      <c r="D293" t="s">
        <v>53</v>
      </c>
      <c r="E293" t="s">
        <v>24</v>
      </c>
      <c r="F293" s="2">
        <v>550.15</v>
      </c>
      <c r="G293" s="2">
        <v>2.2000000000000002</v>
      </c>
      <c r="H293" s="2">
        <v>548.33000000000004</v>
      </c>
      <c r="I293" s="2">
        <v>1.9</v>
      </c>
      <c r="J293" s="2">
        <v>1.83</v>
      </c>
      <c r="K293" s="2">
        <v>2.91</v>
      </c>
    </row>
    <row r="294" spans="1:11" x14ac:dyDescent="0.25">
      <c r="A294" t="str">
        <f t="shared" si="4"/>
        <v>2018NY7QLD</v>
      </c>
      <c r="B294" s="1">
        <v>2018</v>
      </c>
      <c r="C294" t="s">
        <v>16</v>
      </c>
      <c r="D294" t="s">
        <v>53</v>
      </c>
      <c r="E294" t="s">
        <v>24</v>
      </c>
      <c r="F294" s="2">
        <v>546.94000000000005</v>
      </c>
      <c r="G294" s="2">
        <v>2.04</v>
      </c>
      <c r="H294" s="2">
        <v>536.66</v>
      </c>
      <c r="I294" s="2">
        <v>1.84</v>
      </c>
      <c r="J294" s="2">
        <v>10.28</v>
      </c>
      <c r="K294" s="2">
        <v>2.75</v>
      </c>
    </row>
    <row r="295" spans="1:11" x14ac:dyDescent="0.25">
      <c r="A295" t="str">
        <f t="shared" si="4"/>
        <v>2019NY7QLD</v>
      </c>
      <c r="B295" s="1">
        <v>2019</v>
      </c>
      <c r="C295" t="s">
        <v>16</v>
      </c>
      <c r="D295" t="s">
        <v>53</v>
      </c>
      <c r="E295" t="s">
        <v>24</v>
      </c>
      <c r="F295" s="2">
        <v>551.13</v>
      </c>
      <c r="G295" s="2">
        <v>2.2599999999999998</v>
      </c>
      <c r="H295" s="2">
        <v>542.88</v>
      </c>
      <c r="I295" s="2">
        <v>2.04</v>
      </c>
      <c r="J295" s="2">
        <v>8.25</v>
      </c>
      <c r="K295" s="2">
        <v>3.04</v>
      </c>
    </row>
    <row r="296" spans="1:11" x14ac:dyDescent="0.25">
      <c r="A296" t="str">
        <f t="shared" si="4"/>
        <v>2021NY7QLD</v>
      </c>
      <c r="B296" s="1">
        <v>2021</v>
      </c>
      <c r="C296" t="s">
        <v>16</v>
      </c>
      <c r="D296" t="s">
        <v>53</v>
      </c>
      <c r="E296" t="s">
        <v>24</v>
      </c>
      <c r="F296" s="2">
        <v>546.14</v>
      </c>
      <c r="G296" s="2">
        <v>2.41</v>
      </c>
      <c r="H296" s="2">
        <v>537.95000000000005</v>
      </c>
      <c r="I296" s="2">
        <v>2.09</v>
      </c>
      <c r="J296" s="2">
        <v>8.19</v>
      </c>
      <c r="K296" s="2">
        <v>3.19</v>
      </c>
    </row>
    <row r="297" spans="1:11" x14ac:dyDescent="0.25">
      <c r="A297" t="str">
        <f t="shared" si="4"/>
        <v>2016NY7SA</v>
      </c>
      <c r="B297" s="1">
        <v>2016</v>
      </c>
      <c r="C297" t="s">
        <v>16</v>
      </c>
      <c r="D297" t="s">
        <v>53</v>
      </c>
      <c r="E297" t="s">
        <v>25</v>
      </c>
      <c r="F297" s="2">
        <v>546.11</v>
      </c>
      <c r="G297" s="2">
        <v>2.0499999999999998</v>
      </c>
      <c r="H297" s="2">
        <v>538.80999999999995</v>
      </c>
      <c r="I297" s="2">
        <v>1.76</v>
      </c>
      <c r="J297" s="2">
        <v>7.3</v>
      </c>
      <c r="K297" s="2">
        <v>2.71</v>
      </c>
    </row>
    <row r="298" spans="1:11" x14ac:dyDescent="0.25">
      <c r="A298" t="str">
        <f t="shared" si="4"/>
        <v>2017NY7SA</v>
      </c>
      <c r="B298" s="1">
        <v>2017</v>
      </c>
      <c r="C298" t="s">
        <v>16</v>
      </c>
      <c r="D298" t="s">
        <v>53</v>
      </c>
      <c r="E298" t="s">
        <v>25</v>
      </c>
      <c r="F298" s="2">
        <v>548.02</v>
      </c>
      <c r="G298" s="2">
        <v>2.12</v>
      </c>
      <c r="H298" s="2">
        <v>539.88</v>
      </c>
      <c r="I298" s="2">
        <v>1.81</v>
      </c>
      <c r="J298" s="2">
        <v>8.1300000000000008</v>
      </c>
      <c r="K298" s="2">
        <v>2.79</v>
      </c>
    </row>
    <row r="299" spans="1:11" x14ac:dyDescent="0.25">
      <c r="A299" t="str">
        <f t="shared" si="4"/>
        <v>2018NY7SA</v>
      </c>
      <c r="B299" s="1">
        <v>2018</v>
      </c>
      <c r="C299" t="s">
        <v>16</v>
      </c>
      <c r="D299" t="s">
        <v>53</v>
      </c>
      <c r="E299" t="s">
        <v>25</v>
      </c>
      <c r="F299" s="2">
        <v>545.08000000000004</v>
      </c>
      <c r="G299" s="2">
        <v>2.0499999999999998</v>
      </c>
      <c r="H299" s="2">
        <v>533.83000000000004</v>
      </c>
      <c r="I299" s="2">
        <v>1.79</v>
      </c>
      <c r="J299" s="2">
        <v>11.24</v>
      </c>
      <c r="K299" s="2">
        <v>2.72</v>
      </c>
    </row>
    <row r="300" spans="1:11" x14ac:dyDescent="0.25">
      <c r="A300" t="str">
        <f t="shared" si="4"/>
        <v>2019NY7SA</v>
      </c>
      <c r="B300" s="1">
        <v>2019</v>
      </c>
      <c r="C300" t="s">
        <v>16</v>
      </c>
      <c r="D300" t="s">
        <v>53</v>
      </c>
      <c r="E300" t="s">
        <v>25</v>
      </c>
      <c r="F300" s="2">
        <v>551.92999999999995</v>
      </c>
      <c r="G300" s="2">
        <v>2.1800000000000002</v>
      </c>
      <c r="H300" s="2">
        <v>540.58000000000004</v>
      </c>
      <c r="I300" s="2">
        <v>2.0099999999999998</v>
      </c>
      <c r="J300" s="2">
        <v>11.35</v>
      </c>
      <c r="K300" s="2">
        <v>2.96</v>
      </c>
    </row>
    <row r="301" spans="1:11" x14ac:dyDescent="0.25">
      <c r="A301" t="str">
        <f t="shared" si="4"/>
        <v>2021NY7SA</v>
      </c>
      <c r="B301" s="1">
        <v>2021</v>
      </c>
      <c r="C301" t="s">
        <v>16</v>
      </c>
      <c r="D301" t="s">
        <v>53</v>
      </c>
      <c r="E301" t="s">
        <v>25</v>
      </c>
      <c r="F301" s="2">
        <v>550.05999999999995</v>
      </c>
      <c r="G301" s="2">
        <v>2.41</v>
      </c>
      <c r="H301" s="2">
        <v>537.79999999999995</v>
      </c>
      <c r="I301" s="2">
        <v>1.98</v>
      </c>
      <c r="J301" s="2">
        <v>12.26</v>
      </c>
      <c r="K301" s="2">
        <v>3.12</v>
      </c>
    </row>
    <row r="302" spans="1:11" x14ac:dyDescent="0.25">
      <c r="A302" t="str">
        <f t="shared" si="4"/>
        <v>2016NY7TAS</v>
      </c>
      <c r="B302" s="1">
        <v>2016</v>
      </c>
      <c r="C302" t="s">
        <v>16</v>
      </c>
      <c r="D302" t="s">
        <v>53</v>
      </c>
      <c r="E302" t="s">
        <v>27</v>
      </c>
      <c r="F302" s="2">
        <v>539.87</v>
      </c>
      <c r="G302" s="2">
        <v>4.5599999999999996</v>
      </c>
      <c r="H302" s="2">
        <v>539.05999999999995</v>
      </c>
      <c r="I302" s="2">
        <v>3.78</v>
      </c>
      <c r="J302" s="2">
        <v>0.81</v>
      </c>
      <c r="K302" s="2">
        <v>5.93</v>
      </c>
    </row>
    <row r="303" spans="1:11" x14ac:dyDescent="0.25">
      <c r="A303" t="str">
        <f t="shared" si="4"/>
        <v>2017NY7TAS</v>
      </c>
      <c r="B303" s="1">
        <v>2017</v>
      </c>
      <c r="C303" t="s">
        <v>16</v>
      </c>
      <c r="D303" t="s">
        <v>53</v>
      </c>
      <c r="E303" t="s">
        <v>27</v>
      </c>
      <c r="F303" s="2">
        <v>541.22</v>
      </c>
      <c r="G303" s="2">
        <v>4.24</v>
      </c>
      <c r="H303" s="2">
        <v>536.39</v>
      </c>
      <c r="I303" s="2">
        <v>4.04</v>
      </c>
      <c r="J303" s="2">
        <v>4.84</v>
      </c>
      <c r="K303" s="2">
        <v>5.85</v>
      </c>
    </row>
    <row r="304" spans="1:11" x14ac:dyDescent="0.25">
      <c r="A304" t="str">
        <f t="shared" si="4"/>
        <v>2018NY7TAS</v>
      </c>
      <c r="B304" s="1">
        <v>2018</v>
      </c>
      <c r="C304" t="s">
        <v>16</v>
      </c>
      <c r="D304" t="s">
        <v>53</v>
      </c>
      <c r="E304" t="s">
        <v>27</v>
      </c>
      <c r="F304" s="2">
        <v>541.55999999999995</v>
      </c>
      <c r="G304" s="2">
        <v>4.46</v>
      </c>
      <c r="H304" s="2">
        <v>531.38</v>
      </c>
      <c r="I304" s="2">
        <v>3.95</v>
      </c>
      <c r="J304" s="2">
        <v>10.18</v>
      </c>
      <c r="K304" s="2">
        <v>5.95</v>
      </c>
    </row>
    <row r="305" spans="1:11" x14ac:dyDescent="0.25">
      <c r="A305" t="str">
        <f t="shared" si="4"/>
        <v>2019NY7TAS</v>
      </c>
      <c r="B305" s="1">
        <v>2019</v>
      </c>
      <c r="C305" t="s">
        <v>16</v>
      </c>
      <c r="D305" t="s">
        <v>53</v>
      </c>
      <c r="E305" t="s">
        <v>27</v>
      </c>
      <c r="F305" s="2">
        <v>538.94000000000005</v>
      </c>
      <c r="G305" s="2">
        <v>4.3</v>
      </c>
      <c r="H305" s="2">
        <v>535.49</v>
      </c>
      <c r="I305" s="2">
        <v>4.07</v>
      </c>
      <c r="J305" s="2">
        <v>3.45</v>
      </c>
      <c r="K305" s="2">
        <v>5.92</v>
      </c>
    </row>
    <row r="306" spans="1:11" x14ac:dyDescent="0.25">
      <c r="A306" t="str">
        <f t="shared" si="4"/>
        <v>2021NY7TAS</v>
      </c>
      <c r="B306" s="1">
        <v>2021</v>
      </c>
      <c r="C306" t="s">
        <v>16</v>
      </c>
      <c r="D306" t="s">
        <v>53</v>
      </c>
      <c r="E306" t="s">
        <v>27</v>
      </c>
      <c r="F306" s="2">
        <v>534.54</v>
      </c>
      <c r="G306" s="2">
        <v>4.9400000000000004</v>
      </c>
      <c r="H306" s="2">
        <v>528.41999999999996</v>
      </c>
      <c r="I306" s="2">
        <v>4.0999999999999996</v>
      </c>
      <c r="J306" s="2">
        <v>6.12</v>
      </c>
      <c r="K306" s="2">
        <v>6.42</v>
      </c>
    </row>
    <row r="307" spans="1:11" x14ac:dyDescent="0.25">
      <c r="A307" t="str">
        <f t="shared" si="4"/>
        <v>2016NY7VIC</v>
      </c>
      <c r="B307" s="1">
        <v>2016</v>
      </c>
      <c r="C307" t="s">
        <v>16</v>
      </c>
      <c r="D307" t="s">
        <v>53</v>
      </c>
      <c r="E307" t="s">
        <v>23</v>
      </c>
      <c r="F307" s="2">
        <v>559.04999999999995</v>
      </c>
      <c r="G307" s="2">
        <v>1.83</v>
      </c>
      <c r="H307" s="2">
        <v>552.69000000000005</v>
      </c>
      <c r="I307" s="2">
        <v>1.61</v>
      </c>
      <c r="J307" s="2">
        <v>6.37</v>
      </c>
      <c r="K307" s="2">
        <v>2.44</v>
      </c>
    </row>
    <row r="308" spans="1:11" x14ac:dyDescent="0.25">
      <c r="A308" t="str">
        <f t="shared" si="4"/>
        <v>2017NY7VIC</v>
      </c>
      <c r="B308" s="1">
        <v>2017</v>
      </c>
      <c r="C308" t="s">
        <v>16</v>
      </c>
      <c r="D308" t="s">
        <v>53</v>
      </c>
      <c r="E308" t="s">
        <v>23</v>
      </c>
      <c r="F308" s="2">
        <v>562.41</v>
      </c>
      <c r="G308" s="2">
        <v>1.82</v>
      </c>
      <c r="H308" s="2">
        <v>556.82000000000005</v>
      </c>
      <c r="I308" s="2">
        <v>1.57</v>
      </c>
      <c r="J308" s="2">
        <v>5.59</v>
      </c>
      <c r="K308" s="2">
        <v>2.41</v>
      </c>
    </row>
    <row r="309" spans="1:11" x14ac:dyDescent="0.25">
      <c r="A309" t="str">
        <f t="shared" si="4"/>
        <v>2018NY7VIC</v>
      </c>
      <c r="B309" s="1">
        <v>2018</v>
      </c>
      <c r="C309" t="s">
        <v>16</v>
      </c>
      <c r="D309" t="s">
        <v>53</v>
      </c>
      <c r="E309" t="s">
        <v>23</v>
      </c>
      <c r="F309" s="2">
        <v>560.4</v>
      </c>
      <c r="G309" s="2">
        <v>1.75</v>
      </c>
      <c r="H309" s="2">
        <v>547.83000000000004</v>
      </c>
      <c r="I309" s="2">
        <v>1.52</v>
      </c>
      <c r="J309" s="2">
        <v>12.57</v>
      </c>
      <c r="K309" s="2">
        <v>2.3199999999999998</v>
      </c>
    </row>
    <row r="310" spans="1:11" x14ac:dyDescent="0.25">
      <c r="A310" t="str">
        <f t="shared" si="4"/>
        <v>2019NY7VIC</v>
      </c>
      <c r="B310" s="1">
        <v>2019</v>
      </c>
      <c r="C310" t="s">
        <v>16</v>
      </c>
      <c r="D310" t="s">
        <v>53</v>
      </c>
      <c r="E310" t="s">
        <v>23</v>
      </c>
      <c r="F310" s="2">
        <v>565.05999999999995</v>
      </c>
      <c r="G310" s="2">
        <v>1.82</v>
      </c>
      <c r="H310" s="2">
        <v>555.46</v>
      </c>
      <c r="I310" s="2">
        <v>1.65</v>
      </c>
      <c r="J310" s="2">
        <v>9.6</v>
      </c>
      <c r="K310" s="2">
        <v>2.4500000000000002</v>
      </c>
    </row>
    <row r="311" spans="1:11" x14ac:dyDescent="0.25">
      <c r="A311" t="str">
        <f t="shared" si="4"/>
        <v>2021NY7VIC</v>
      </c>
      <c r="B311" s="1">
        <v>2021</v>
      </c>
      <c r="C311" t="s">
        <v>16</v>
      </c>
      <c r="D311" t="s">
        <v>53</v>
      </c>
      <c r="E311" t="s">
        <v>23</v>
      </c>
      <c r="F311" s="2">
        <v>563.35</v>
      </c>
      <c r="G311" s="2">
        <v>1.91</v>
      </c>
      <c r="H311" s="2">
        <v>548.9</v>
      </c>
      <c r="I311" s="2">
        <v>1.65</v>
      </c>
      <c r="J311" s="2">
        <v>14.45</v>
      </c>
      <c r="K311" s="2">
        <v>2.52</v>
      </c>
    </row>
    <row r="312" spans="1:11" x14ac:dyDescent="0.25">
      <c r="A312" t="str">
        <f t="shared" si="4"/>
        <v>2016NY7WA</v>
      </c>
      <c r="B312" s="1">
        <v>2016</v>
      </c>
      <c r="C312" t="s">
        <v>16</v>
      </c>
      <c r="D312" t="s">
        <v>53</v>
      </c>
      <c r="E312" t="s">
        <v>26</v>
      </c>
      <c r="F312" s="2">
        <v>551.55999999999995</v>
      </c>
      <c r="G312" s="2">
        <v>3.37</v>
      </c>
      <c r="H312" s="2">
        <v>544.48</v>
      </c>
      <c r="I312" s="2">
        <v>2.91</v>
      </c>
      <c r="J312" s="2">
        <v>7.07</v>
      </c>
      <c r="K312" s="2">
        <v>4.45</v>
      </c>
    </row>
    <row r="313" spans="1:11" x14ac:dyDescent="0.25">
      <c r="A313" t="str">
        <f t="shared" si="4"/>
        <v>2017NY7WA</v>
      </c>
      <c r="B313" s="1">
        <v>2017</v>
      </c>
      <c r="C313" t="s">
        <v>16</v>
      </c>
      <c r="D313" t="s">
        <v>53</v>
      </c>
      <c r="E313" t="s">
        <v>26</v>
      </c>
      <c r="F313" s="2">
        <v>552.36</v>
      </c>
      <c r="G313" s="2">
        <v>3.34</v>
      </c>
      <c r="H313" s="2">
        <v>550.26</v>
      </c>
      <c r="I313" s="2">
        <v>2.96</v>
      </c>
      <c r="J313" s="2">
        <v>2.1</v>
      </c>
      <c r="K313" s="2">
        <v>4.46</v>
      </c>
    </row>
    <row r="314" spans="1:11" x14ac:dyDescent="0.25">
      <c r="A314" t="str">
        <f t="shared" si="4"/>
        <v>2018NY7WA</v>
      </c>
      <c r="B314" s="1">
        <v>2018</v>
      </c>
      <c r="C314" t="s">
        <v>16</v>
      </c>
      <c r="D314" t="s">
        <v>53</v>
      </c>
      <c r="E314" t="s">
        <v>26</v>
      </c>
      <c r="F314" s="2">
        <v>553.75</v>
      </c>
      <c r="G314" s="2">
        <v>3.13</v>
      </c>
      <c r="H314" s="2">
        <v>544.01</v>
      </c>
      <c r="I314" s="2">
        <v>2.75</v>
      </c>
      <c r="J314" s="2">
        <v>9.73</v>
      </c>
      <c r="K314" s="2">
        <v>4.17</v>
      </c>
    </row>
    <row r="315" spans="1:11" x14ac:dyDescent="0.25">
      <c r="A315" t="str">
        <f t="shared" si="4"/>
        <v>2019NY7WA</v>
      </c>
      <c r="B315" s="1">
        <v>2019</v>
      </c>
      <c r="C315" t="s">
        <v>16</v>
      </c>
      <c r="D315" t="s">
        <v>53</v>
      </c>
      <c r="E315" t="s">
        <v>26</v>
      </c>
      <c r="F315" s="2">
        <v>559.27</v>
      </c>
      <c r="G315" s="2">
        <v>3.53</v>
      </c>
      <c r="H315" s="2">
        <v>550.88</v>
      </c>
      <c r="I315" s="2">
        <v>3.07</v>
      </c>
      <c r="J315" s="2">
        <v>8.39</v>
      </c>
      <c r="K315" s="2">
        <v>4.68</v>
      </c>
    </row>
    <row r="316" spans="1:11" x14ac:dyDescent="0.25">
      <c r="A316" t="str">
        <f t="shared" si="4"/>
        <v>2021NY7WA</v>
      </c>
      <c r="B316" s="1">
        <v>2021</v>
      </c>
      <c r="C316" t="s">
        <v>16</v>
      </c>
      <c r="D316" t="s">
        <v>53</v>
      </c>
      <c r="E316" t="s">
        <v>26</v>
      </c>
      <c r="F316" s="2">
        <v>553.91999999999996</v>
      </c>
      <c r="G316" s="2">
        <v>3.41</v>
      </c>
      <c r="H316" s="2">
        <v>543.75</v>
      </c>
      <c r="I316" s="2">
        <v>2.86</v>
      </c>
      <c r="J316" s="2">
        <v>10.17</v>
      </c>
      <c r="K316" s="2">
        <v>4.45</v>
      </c>
    </row>
    <row r="317" spans="1:11" x14ac:dyDescent="0.25">
      <c r="A317" t="str">
        <f t="shared" si="4"/>
        <v>2016NY9AAA</v>
      </c>
      <c r="B317" s="1">
        <v>2016</v>
      </c>
      <c r="C317" t="s">
        <v>16</v>
      </c>
      <c r="D317" t="s">
        <v>54</v>
      </c>
      <c r="E317" t="s">
        <v>30</v>
      </c>
      <c r="F317" s="2">
        <v>592.47</v>
      </c>
      <c r="G317" s="2">
        <v>1.2</v>
      </c>
      <c r="H317" s="2">
        <v>585.05999999999995</v>
      </c>
      <c r="I317" s="2">
        <v>1</v>
      </c>
      <c r="J317" s="2">
        <v>7.41</v>
      </c>
      <c r="K317" s="2">
        <v>1.56</v>
      </c>
    </row>
    <row r="318" spans="1:11" x14ac:dyDescent="0.25">
      <c r="A318" t="str">
        <f t="shared" si="4"/>
        <v>2017NY9AAA</v>
      </c>
      <c r="B318" s="1">
        <v>2017</v>
      </c>
      <c r="C318" t="s">
        <v>16</v>
      </c>
      <c r="D318" t="s">
        <v>54</v>
      </c>
      <c r="E318" t="s">
        <v>30</v>
      </c>
      <c r="F318" s="2">
        <v>595.46</v>
      </c>
      <c r="G318" s="2">
        <v>1.08</v>
      </c>
      <c r="H318" s="2">
        <v>588.29</v>
      </c>
      <c r="I318" s="2">
        <v>0.94</v>
      </c>
      <c r="J318" s="2">
        <v>7.16</v>
      </c>
      <c r="K318" s="2">
        <v>1.43</v>
      </c>
    </row>
    <row r="319" spans="1:11" x14ac:dyDescent="0.25">
      <c r="A319" t="str">
        <f t="shared" si="4"/>
        <v>2018NY9AAA</v>
      </c>
      <c r="B319" s="1">
        <v>2018</v>
      </c>
      <c r="C319" t="s">
        <v>16</v>
      </c>
      <c r="D319" t="s">
        <v>54</v>
      </c>
      <c r="E319" t="s">
        <v>30</v>
      </c>
      <c r="F319" s="2">
        <v>600.29999999999995</v>
      </c>
      <c r="G319" s="2">
        <v>1.1000000000000001</v>
      </c>
      <c r="H319" s="2">
        <v>590.85</v>
      </c>
      <c r="I319" s="2">
        <v>0.94</v>
      </c>
      <c r="J319" s="2">
        <v>9.4499999999999993</v>
      </c>
      <c r="K319" s="2">
        <v>1.45</v>
      </c>
    </row>
    <row r="320" spans="1:11" x14ac:dyDescent="0.25">
      <c r="A320" t="str">
        <f t="shared" si="4"/>
        <v>2019NY9AAA</v>
      </c>
      <c r="B320" s="1">
        <v>2019</v>
      </c>
      <c r="C320" t="s">
        <v>16</v>
      </c>
      <c r="D320" t="s">
        <v>54</v>
      </c>
      <c r="E320" t="s">
        <v>30</v>
      </c>
      <c r="F320" s="2">
        <v>597.03</v>
      </c>
      <c r="G320" s="2">
        <v>1.06</v>
      </c>
      <c r="H320" s="2">
        <v>586.98</v>
      </c>
      <c r="I320" s="2">
        <v>0.89</v>
      </c>
      <c r="J320" s="2">
        <v>10.050000000000001</v>
      </c>
      <c r="K320" s="2">
        <v>1.38</v>
      </c>
    </row>
    <row r="321" spans="1:11" x14ac:dyDescent="0.25">
      <c r="A321" t="str">
        <f t="shared" si="4"/>
        <v>2021NY9AAA</v>
      </c>
      <c r="B321" s="1">
        <v>2021</v>
      </c>
      <c r="C321" t="s">
        <v>16</v>
      </c>
      <c r="D321" t="s">
        <v>54</v>
      </c>
      <c r="E321" t="s">
        <v>30</v>
      </c>
      <c r="F321" s="2">
        <v>591.53</v>
      </c>
      <c r="G321" s="2">
        <v>1.08</v>
      </c>
      <c r="H321" s="2">
        <v>583.35</v>
      </c>
      <c r="I321" s="2">
        <v>0.93</v>
      </c>
      <c r="J321" s="2">
        <v>8.17</v>
      </c>
      <c r="K321" s="2">
        <v>1.42</v>
      </c>
    </row>
    <row r="322" spans="1:11" x14ac:dyDescent="0.25">
      <c r="A322" t="str">
        <f t="shared" si="4"/>
        <v>2016NY9ACT</v>
      </c>
      <c r="B322" s="1">
        <v>2016</v>
      </c>
      <c r="C322" t="s">
        <v>16</v>
      </c>
      <c r="D322" t="s">
        <v>54</v>
      </c>
      <c r="E322" t="s">
        <v>29</v>
      </c>
      <c r="F322" s="2">
        <v>602.84</v>
      </c>
      <c r="G322" s="2">
        <v>5.23</v>
      </c>
      <c r="H322" s="2">
        <v>591.54999999999995</v>
      </c>
      <c r="I322" s="2">
        <v>4.54</v>
      </c>
      <c r="J322" s="2">
        <v>11.29</v>
      </c>
      <c r="K322" s="2">
        <v>6.93</v>
      </c>
    </row>
    <row r="323" spans="1:11" x14ac:dyDescent="0.25">
      <c r="A323" t="str">
        <f t="shared" ref="A323:A386" si="5">B323&amp;C323&amp;D323&amp;E323</f>
        <v>2017NY9ACT</v>
      </c>
      <c r="B323" s="1">
        <v>2017</v>
      </c>
      <c r="C323" t="s">
        <v>16</v>
      </c>
      <c r="D323" t="s">
        <v>54</v>
      </c>
      <c r="E323" t="s">
        <v>29</v>
      </c>
      <c r="F323" s="2">
        <v>601.65</v>
      </c>
      <c r="G323" s="2">
        <v>5.0599999999999996</v>
      </c>
      <c r="H323" s="2">
        <v>589.97</v>
      </c>
      <c r="I323" s="2">
        <v>4.8600000000000003</v>
      </c>
      <c r="J323" s="2">
        <v>11.68</v>
      </c>
      <c r="K323" s="2">
        <v>7.02</v>
      </c>
    </row>
    <row r="324" spans="1:11" x14ac:dyDescent="0.25">
      <c r="A324" t="str">
        <f t="shared" si="5"/>
        <v>2018NY9ACT</v>
      </c>
      <c r="B324" s="1">
        <v>2018</v>
      </c>
      <c r="C324" t="s">
        <v>16</v>
      </c>
      <c r="D324" t="s">
        <v>54</v>
      </c>
      <c r="E324" t="s">
        <v>29</v>
      </c>
      <c r="F324" s="2">
        <v>605.73</v>
      </c>
      <c r="G324" s="2">
        <v>4.33</v>
      </c>
      <c r="H324" s="2">
        <v>600.94000000000005</v>
      </c>
      <c r="I324" s="2">
        <v>3.44</v>
      </c>
      <c r="J324" s="2">
        <v>4.79</v>
      </c>
      <c r="K324" s="2">
        <v>5.53</v>
      </c>
    </row>
    <row r="325" spans="1:11" x14ac:dyDescent="0.25">
      <c r="A325" t="str">
        <f t="shared" si="5"/>
        <v>2019NY9ACT</v>
      </c>
      <c r="B325" s="1">
        <v>2019</v>
      </c>
      <c r="C325" t="s">
        <v>16</v>
      </c>
      <c r="D325" t="s">
        <v>54</v>
      </c>
      <c r="E325" t="s">
        <v>29</v>
      </c>
      <c r="F325" s="2">
        <v>599.39</v>
      </c>
      <c r="G325" s="2">
        <v>5.37</v>
      </c>
      <c r="H325" s="2">
        <v>592.99</v>
      </c>
      <c r="I325" s="2">
        <v>4.74</v>
      </c>
      <c r="J325" s="2">
        <v>6.4</v>
      </c>
      <c r="K325" s="2">
        <v>7.16</v>
      </c>
    </row>
    <row r="326" spans="1:11" x14ac:dyDescent="0.25">
      <c r="A326" t="str">
        <f t="shared" si="5"/>
        <v>2021NY9ACT</v>
      </c>
      <c r="B326" s="1">
        <v>2021</v>
      </c>
      <c r="C326" t="s">
        <v>16</v>
      </c>
      <c r="D326" t="s">
        <v>54</v>
      </c>
      <c r="E326" t="s">
        <v>29</v>
      </c>
      <c r="F326" s="2">
        <v>595.91</v>
      </c>
      <c r="G326" s="2">
        <v>4.87</v>
      </c>
      <c r="H326" s="2">
        <v>589.5</v>
      </c>
      <c r="I326" s="2">
        <v>4.03</v>
      </c>
      <c r="J326" s="2">
        <v>6.42</v>
      </c>
      <c r="K326" s="2">
        <v>6.32</v>
      </c>
    </row>
    <row r="327" spans="1:11" x14ac:dyDescent="0.25">
      <c r="A327" t="str">
        <f t="shared" si="5"/>
        <v>2016NY9NSW</v>
      </c>
      <c r="B327" s="1">
        <v>2016</v>
      </c>
      <c r="C327" t="s">
        <v>16</v>
      </c>
      <c r="D327" t="s">
        <v>54</v>
      </c>
      <c r="E327" t="s">
        <v>22</v>
      </c>
      <c r="F327" s="2">
        <v>595.67999999999995</v>
      </c>
      <c r="G327" s="2">
        <v>2.36</v>
      </c>
      <c r="H327" s="2">
        <v>587.89</v>
      </c>
      <c r="I327" s="2">
        <v>2.0099999999999998</v>
      </c>
      <c r="J327" s="2">
        <v>7.79</v>
      </c>
      <c r="K327" s="2">
        <v>3.1</v>
      </c>
    </row>
    <row r="328" spans="1:11" x14ac:dyDescent="0.25">
      <c r="A328" t="str">
        <f t="shared" si="5"/>
        <v>2017NY9NSW</v>
      </c>
      <c r="B328" s="1">
        <v>2017</v>
      </c>
      <c r="C328" t="s">
        <v>16</v>
      </c>
      <c r="D328" t="s">
        <v>54</v>
      </c>
      <c r="E328" t="s">
        <v>22</v>
      </c>
      <c r="F328" s="2">
        <v>603.41</v>
      </c>
      <c r="G328" s="2">
        <v>2.15</v>
      </c>
      <c r="H328" s="2">
        <v>596.53</v>
      </c>
      <c r="I328" s="2">
        <v>1.89</v>
      </c>
      <c r="J328" s="2">
        <v>6.88</v>
      </c>
      <c r="K328" s="2">
        <v>2.86</v>
      </c>
    </row>
    <row r="329" spans="1:11" x14ac:dyDescent="0.25">
      <c r="A329" t="str">
        <f t="shared" si="5"/>
        <v>2018NY9NSW</v>
      </c>
      <c r="B329" s="1">
        <v>2018</v>
      </c>
      <c r="C329" t="s">
        <v>16</v>
      </c>
      <c r="D329" t="s">
        <v>54</v>
      </c>
      <c r="E329" t="s">
        <v>22</v>
      </c>
      <c r="F329" s="2">
        <v>604.78</v>
      </c>
      <c r="G329" s="2">
        <v>2.2200000000000002</v>
      </c>
      <c r="H329" s="2">
        <v>595.07000000000005</v>
      </c>
      <c r="I329" s="2">
        <v>1.88</v>
      </c>
      <c r="J329" s="2">
        <v>9.7100000000000009</v>
      </c>
      <c r="K329" s="2">
        <v>2.91</v>
      </c>
    </row>
    <row r="330" spans="1:11" x14ac:dyDescent="0.25">
      <c r="A330" t="str">
        <f t="shared" si="5"/>
        <v>2019NY9NSW</v>
      </c>
      <c r="B330" s="1">
        <v>2019</v>
      </c>
      <c r="C330" t="s">
        <v>16</v>
      </c>
      <c r="D330" t="s">
        <v>54</v>
      </c>
      <c r="E330" t="s">
        <v>22</v>
      </c>
      <c r="F330" s="2">
        <v>601.51</v>
      </c>
      <c r="G330" s="2">
        <v>2.15</v>
      </c>
      <c r="H330" s="2">
        <v>591.36</v>
      </c>
      <c r="I330" s="2">
        <v>1.82</v>
      </c>
      <c r="J330" s="2">
        <v>10.15</v>
      </c>
      <c r="K330" s="2">
        <v>2.82</v>
      </c>
    </row>
    <row r="331" spans="1:11" x14ac:dyDescent="0.25">
      <c r="A331" t="str">
        <f t="shared" si="5"/>
        <v>2021NY9NSW</v>
      </c>
      <c r="B331" s="1">
        <v>2021</v>
      </c>
      <c r="C331" t="s">
        <v>16</v>
      </c>
      <c r="D331" t="s">
        <v>54</v>
      </c>
      <c r="E331" t="s">
        <v>22</v>
      </c>
      <c r="F331" s="2">
        <v>596.97</v>
      </c>
      <c r="G331" s="2">
        <v>2.21</v>
      </c>
      <c r="H331" s="2">
        <v>587.76</v>
      </c>
      <c r="I331" s="2">
        <v>1.87</v>
      </c>
      <c r="J331" s="2">
        <v>9.2100000000000009</v>
      </c>
      <c r="K331" s="2">
        <v>2.89</v>
      </c>
    </row>
    <row r="332" spans="1:11" x14ac:dyDescent="0.25">
      <c r="A332" t="str">
        <f t="shared" si="5"/>
        <v>2016NY9NT</v>
      </c>
      <c r="B332" s="1">
        <v>2016</v>
      </c>
      <c r="C332" t="s">
        <v>16</v>
      </c>
      <c r="D332" t="s">
        <v>54</v>
      </c>
      <c r="E332" t="s">
        <v>28</v>
      </c>
      <c r="F332" s="2">
        <v>531.24</v>
      </c>
      <c r="G332" s="2">
        <v>9.1199999999999992</v>
      </c>
      <c r="H332" s="2">
        <v>532.55999999999995</v>
      </c>
      <c r="I332" s="2">
        <v>9.9700000000000006</v>
      </c>
      <c r="J332" s="2">
        <v>-1.31</v>
      </c>
      <c r="K332" s="2">
        <v>13.51</v>
      </c>
    </row>
    <row r="333" spans="1:11" x14ac:dyDescent="0.25">
      <c r="A333" t="str">
        <f t="shared" si="5"/>
        <v>2017NY9NT</v>
      </c>
      <c r="B333" s="1">
        <v>2017</v>
      </c>
      <c r="C333" t="s">
        <v>16</v>
      </c>
      <c r="D333" t="s">
        <v>54</v>
      </c>
      <c r="E333" t="s">
        <v>28</v>
      </c>
      <c r="F333" s="2">
        <v>542.08000000000004</v>
      </c>
      <c r="G333" s="2">
        <v>7.63</v>
      </c>
      <c r="H333" s="2">
        <v>540.98</v>
      </c>
      <c r="I333" s="2">
        <v>7.74</v>
      </c>
      <c r="J333" s="2">
        <v>1.1000000000000001</v>
      </c>
      <c r="K333" s="2">
        <v>10.86</v>
      </c>
    </row>
    <row r="334" spans="1:11" x14ac:dyDescent="0.25">
      <c r="A334" t="str">
        <f t="shared" si="5"/>
        <v>2018NY9NT</v>
      </c>
      <c r="B334" s="1">
        <v>2018</v>
      </c>
      <c r="C334" t="s">
        <v>16</v>
      </c>
      <c r="D334" t="s">
        <v>54</v>
      </c>
      <c r="E334" t="s">
        <v>28</v>
      </c>
      <c r="F334" s="2">
        <v>543.35</v>
      </c>
      <c r="G334" s="2">
        <v>9.7200000000000006</v>
      </c>
      <c r="H334" s="2">
        <v>533.91</v>
      </c>
      <c r="I334" s="2">
        <v>9.73</v>
      </c>
      <c r="J334" s="2">
        <v>9.44</v>
      </c>
      <c r="K334" s="2">
        <v>13.75</v>
      </c>
    </row>
    <row r="335" spans="1:11" x14ac:dyDescent="0.25">
      <c r="A335" t="str">
        <f t="shared" si="5"/>
        <v>2019NY9NT</v>
      </c>
      <c r="B335" s="1">
        <v>2019</v>
      </c>
      <c r="C335" t="s">
        <v>16</v>
      </c>
      <c r="D335" t="s">
        <v>54</v>
      </c>
      <c r="E335" t="s">
        <v>28</v>
      </c>
      <c r="F335" s="2">
        <v>541.65</v>
      </c>
      <c r="G335" s="2">
        <v>8.17</v>
      </c>
      <c r="H335" s="2">
        <v>538.5</v>
      </c>
      <c r="I335" s="2">
        <v>8.16</v>
      </c>
      <c r="J335" s="2">
        <v>3.14</v>
      </c>
      <c r="K335" s="2">
        <v>11.54</v>
      </c>
    </row>
    <row r="336" spans="1:11" x14ac:dyDescent="0.25">
      <c r="A336" t="str">
        <f t="shared" si="5"/>
        <v>2021NY9NT</v>
      </c>
      <c r="B336" s="1">
        <v>2021</v>
      </c>
      <c r="C336" t="s">
        <v>16</v>
      </c>
      <c r="D336" t="s">
        <v>54</v>
      </c>
      <c r="E336" t="s">
        <v>28</v>
      </c>
      <c r="F336" s="2">
        <v>532.91</v>
      </c>
      <c r="G336" s="2">
        <v>9</v>
      </c>
      <c r="H336" s="2">
        <v>533.11</v>
      </c>
      <c r="I336" s="2">
        <v>8.1300000000000008</v>
      </c>
      <c r="J336" s="2">
        <v>-0.2</v>
      </c>
      <c r="K336" s="2">
        <v>12.13</v>
      </c>
    </row>
    <row r="337" spans="1:11" x14ac:dyDescent="0.25">
      <c r="A337" t="str">
        <f t="shared" si="5"/>
        <v>2016NY9QLD</v>
      </c>
      <c r="B337" s="1">
        <v>2016</v>
      </c>
      <c r="C337" t="s">
        <v>16</v>
      </c>
      <c r="D337" t="s">
        <v>54</v>
      </c>
      <c r="E337" t="s">
        <v>24</v>
      </c>
      <c r="F337" s="2">
        <v>583.44000000000005</v>
      </c>
      <c r="G337" s="2">
        <v>2.1</v>
      </c>
      <c r="H337" s="2">
        <v>580.16</v>
      </c>
      <c r="I337" s="2">
        <v>1.95</v>
      </c>
      <c r="J337" s="2">
        <v>3.28</v>
      </c>
      <c r="K337" s="2">
        <v>2.87</v>
      </c>
    </row>
    <row r="338" spans="1:11" x14ac:dyDescent="0.25">
      <c r="A338" t="str">
        <f t="shared" si="5"/>
        <v>2017NY9QLD</v>
      </c>
      <c r="B338" s="1">
        <v>2017</v>
      </c>
      <c r="C338" t="s">
        <v>16</v>
      </c>
      <c r="D338" t="s">
        <v>54</v>
      </c>
      <c r="E338" t="s">
        <v>24</v>
      </c>
      <c r="F338" s="2">
        <v>587.09</v>
      </c>
      <c r="G338" s="2">
        <v>1.9</v>
      </c>
      <c r="H338" s="2">
        <v>582.91</v>
      </c>
      <c r="I338" s="2">
        <v>1.77</v>
      </c>
      <c r="J338" s="2">
        <v>4.18</v>
      </c>
      <c r="K338" s="2">
        <v>2.6</v>
      </c>
    </row>
    <row r="339" spans="1:11" x14ac:dyDescent="0.25">
      <c r="A339" t="str">
        <f t="shared" si="5"/>
        <v>2018NY9QLD</v>
      </c>
      <c r="B339" s="1">
        <v>2018</v>
      </c>
      <c r="C339" t="s">
        <v>16</v>
      </c>
      <c r="D339" t="s">
        <v>54</v>
      </c>
      <c r="E339" t="s">
        <v>24</v>
      </c>
      <c r="F339" s="2">
        <v>592.22</v>
      </c>
      <c r="G339" s="2">
        <v>2.09</v>
      </c>
      <c r="H339" s="2">
        <v>584.6</v>
      </c>
      <c r="I339" s="2">
        <v>1.9</v>
      </c>
      <c r="J339" s="2">
        <v>7.62</v>
      </c>
      <c r="K339" s="2">
        <v>2.82</v>
      </c>
    </row>
    <row r="340" spans="1:11" x14ac:dyDescent="0.25">
      <c r="A340" t="str">
        <f t="shared" si="5"/>
        <v>2019NY9QLD</v>
      </c>
      <c r="B340" s="1">
        <v>2019</v>
      </c>
      <c r="C340" t="s">
        <v>16</v>
      </c>
      <c r="D340" t="s">
        <v>54</v>
      </c>
      <c r="E340" t="s">
        <v>24</v>
      </c>
      <c r="F340" s="2">
        <v>588.76</v>
      </c>
      <c r="G340" s="2">
        <v>2.0099999999999998</v>
      </c>
      <c r="H340" s="2">
        <v>580.07000000000005</v>
      </c>
      <c r="I340" s="2">
        <v>1.76</v>
      </c>
      <c r="J340" s="2">
        <v>8.6999999999999993</v>
      </c>
      <c r="K340" s="2">
        <v>2.66</v>
      </c>
    </row>
    <row r="341" spans="1:11" x14ac:dyDescent="0.25">
      <c r="A341" t="str">
        <f t="shared" si="5"/>
        <v>2021NY9QLD</v>
      </c>
      <c r="B341" s="1">
        <v>2021</v>
      </c>
      <c r="C341" t="s">
        <v>16</v>
      </c>
      <c r="D341" t="s">
        <v>54</v>
      </c>
      <c r="E341" t="s">
        <v>24</v>
      </c>
      <c r="F341" s="2">
        <v>581.33000000000004</v>
      </c>
      <c r="G341" s="2">
        <v>2.04</v>
      </c>
      <c r="H341" s="2">
        <v>576.08000000000004</v>
      </c>
      <c r="I341" s="2">
        <v>1.78</v>
      </c>
      <c r="J341" s="2">
        <v>5.25</v>
      </c>
      <c r="K341" s="2">
        <v>2.71</v>
      </c>
    </row>
    <row r="342" spans="1:11" x14ac:dyDescent="0.25">
      <c r="A342" t="str">
        <f t="shared" si="5"/>
        <v>2016NY9SA</v>
      </c>
      <c r="B342" s="1">
        <v>2016</v>
      </c>
      <c r="C342" t="s">
        <v>16</v>
      </c>
      <c r="D342" t="s">
        <v>54</v>
      </c>
      <c r="E342" t="s">
        <v>25</v>
      </c>
      <c r="F342" s="2">
        <v>581.08000000000004</v>
      </c>
      <c r="G342" s="2">
        <v>3.13</v>
      </c>
      <c r="H342" s="2">
        <v>573.14</v>
      </c>
      <c r="I342" s="2">
        <v>2.78</v>
      </c>
      <c r="J342" s="2">
        <v>7.94</v>
      </c>
      <c r="K342" s="2">
        <v>4.1900000000000004</v>
      </c>
    </row>
    <row r="343" spans="1:11" x14ac:dyDescent="0.25">
      <c r="A343" t="str">
        <f t="shared" si="5"/>
        <v>2017NY9SA</v>
      </c>
      <c r="B343" s="1">
        <v>2017</v>
      </c>
      <c r="C343" t="s">
        <v>16</v>
      </c>
      <c r="D343" t="s">
        <v>54</v>
      </c>
      <c r="E343" t="s">
        <v>25</v>
      </c>
      <c r="F343" s="2">
        <v>581.97</v>
      </c>
      <c r="G343" s="2">
        <v>3.14</v>
      </c>
      <c r="H343" s="2">
        <v>574.33000000000004</v>
      </c>
      <c r="I343" s="2">
        <v>2.5499999999999998</v>
      </c>
      <c r="J343" s="2">
        <v>7.65</v>
      </c>
      <c r="K343" s="2">
        <v>4.04</v>
      </c>
    </row>
    <row r="344" spans="1:11" x14ac:dyDescent="0.25">
      <c r="A344" t="str">
        <f t="shared" si="5"/>
        <v>2018NY9SA</v>
      </c>
      <c r="B344" s="1">
        <v>2018</v>
      </c>
      <c r="C344" t="s">
        <v>16</v>
      </c>
      <c r="D344" t="s">
        <v>54</v>
      </c>
      <c r="E344" t="s">
        <v>25</v>
      </c>
      <c r="F344" s="2">
        <v>588.55999999999995</v>
      </c>
      <c r="G344" s="2">
        <v>2.95</v>
      </c>
      <c r="H344" s="2">
        <v>578.73</v>
      </c>
      <c r="I344" s="2">
        <v>2.63</v>
      </c>
      <c r="J344" s="2">
        <v>9.83</v>
      </c>
      <c r="K344" s="2">
        <v>3.95</v>
      </c>
    </row>
    <row r="345" spans="1:11" x14ac:dyDescent="0.25">
      <c r="A345" t="str">
        <f t="shared" si="5"/>
        <v>2019NY9SA</v>
      </c>
      <c r="B345" s="1">
        <v>2019</v>
      </c>
      <c r="C345" t="s">
        <v>16</v>
      </c>
      <c r="D345" t="s">
        <v>54</v>
      </c>
      <c r="E345" t="s">
        <v>25</v>
      </c>
      <c r="F345" s="2">
        <v>587.07000000000005</v>
      </c>
      <c r="G345" s="2">
        <v>3.01</v>
      </c>
      <c r="H345" s="2">
        <v>576.53</v>
      </c>
      <c r="I345" s="2">
        <v>2.48</v>
      </c>
      <c r="J345" s="2">
        <v>10.54</v>
      </c>
      <c r="K345" s="2">
        <v>3.9</v>
      </c>
    </row>
    <row r="346" spans="1:11" x14ac:dyDescent="0.25">
      <c r="A346" t="str">
        <f t="shared" si="5"/>
        <v>2021NY9SA</v>
      </c>
      <c r="B346" s="1">
        <v>2021</v>
      </c>
      <c r="C346" t="s">
        <v>16</v>
      </c>
      <c r="D346" t="s">
        <v>54</v>
      </c>
      <c r="E346" t="s">
        <v>25</v>
      </c>
      <c r="F346" s="2">
        <v>583.66</v>
      </c>
      <c r="G346" s="2">
        <v>2.86</v>
      </c>
      <c r="H346" s="2">
        <v>576.45000000000005</v>
      </c>
      <c r="I346" s="2">
        <v>2.66</v>
      </c>
      <c r="J346" s="2">
        <v>7.21</v>
      </c>
      <c r="K346" s="2">
        <v>3.91</v>
      </c>
    </row>
    <row r="347" spans="1:11" x14ac:dyDescent="0.25">
      <c r="A347" t="str">
        <f t="shared" si="5"/>
        <v>2016NY9TAS</v>
      </c>
      <c r="B347" s="1">
        <v>2016</v>
      </c>
      <c r="C347" t="s">
        <v>16</v>
      </c>
      <c r="D347" t="s">
        <v>54</v>
      </c>
      <c r="E347" t="s">
        <v>27</v>
      </c>
      <c r="F347" s="2">
        <v>579.53</v>
      </c>
      <c r="G347" s="2">
        <v>3.68</v>
      </c>
      <c r="H347" s="2">
        <v>573.33000000000004</v>
      </c>
      <c r="I347" s="2">
        <v>2.97</v>
      </c>
      <c r="J347" s="2">
        <v>6.2</v>
      </c>
      <c r="K347" s="2">
        <v>4.7300000000000004</v>
      </c>
    </row>
    <row r="348" spans="1:11" x14ac:dyDescent="0.25">
      <c r="A348" t="str">
        <f t="shared" si="5"/>
        <v>2017NY9TAS</v>
      </c>
      <c r="B348" s="1">
        <v>2017</v>
      </c>
      <c r="C348" t="s">
        <v>16</v>
      </c>
      <c r="D348" t="s">
        <v>54</v>
      </c>
      <c r="E348" t="s">
        <v>27</v>
      </c>
      <c r="F348" s="2">
        <v>577.95000000000005</v>
      </c>
      <c r="G348" s="2">
        <v>3.63</v>
      </c>
      <c r="H348" s="2">
        <v>568.28</v>
      </c>
      <c r="I348" s="2">
        <v>3.61</v>
      </c>
      <c r="J348" s="2">
        <v>9.67</v>
      </c>
      <c r="K348" s="2">
        <v>5.12</v>
      </c>
    </row>
    <row r="349" spans="1:11" x14ac:dyDescent="0.25">
      <c r="A349" t="str">
        <f t="shared" si="5"/>
        <v>2018NY9TAS</v>
      </c>
      <c r="B349" s="1">
        <v>2018</v>
      </c>
      <c r="C349" t="s">
        <v>16</v>
      </c>
      <c r="D349" t="s">
        <v>54</v>
      </c>
      <c r="E349" t="s">
        <v>27</v>
      </c>
      <c r="F349" s="2">
        <v>585.33000000000004</v>
      </c>
      <c r="G349" s="2">
        <v>3.93</v>
      </c>
      <c r="H349" s="2">
        <v>577.16999999999996</v>
      </c>
      <c r="I349" s="2">
        <v>3.62</v>
      </c>
      <c r="J349" s="2">
        <v>8.16</v>
      </c>
      <c r="K349" s="2">
        <v>5.35</v>
      </c>
    </row>
    <row r="350" spans="1:11" x14ac:dyDescent="0.25">
      <c r="A350" t="str">
        <f t="shared" si="5"/>
        <v>2019NY9TAS</v>
      </c>
      <c r="B350" s="1">
        <v>2019</v>
      </c>
      <c r="C350" t="s">
        <v>16</v>
      </c>
      <c r="D350" t="s">
        <v>54</v>
      </c>
      <c r="E350" t="s">
        <v>27</v>
      </c>
      <c r="F350" s="2">
        <v>580.20000000000005</v>
      </c>
      <c r="G350" s="2">
        <v>3.42</v>
      </c>
      <c r="H350" s="2">
        <v>573.35</v>
      </c>
      <c r="I350" s="2">
        <v>3.2</v>
      </c>
      <c r="J350" s="2">
        <v>6.85</v>
      </c>
      <c r="K350" s="2">
        <v>4.6900000000000004</v>
      </c>
    </row>
    <row r="351" spans="1:11" x14ac:dyDescent="0.25">
      <c r="A351" t="str">
        <f t="shared" si="5"/>
        <v>2021NY9TAS</v>
      </c>
      <c r="B351" s="1">
        <v>2021</v>
      </c>
      <c r="C351" t="s">
        <v>16</v>
      </c>
      <c r="D351" t="s">
        <v>54</v>
      </c>
      <c r="E351" t="s">
        <v>27</v>
      </c>
      <c r="F351" s="2">
        <v>576.09</v>
      </c>
      <c r="G351" s="2">
        <v>3.86</v>
      </c>
      <c r="H351" s="2">
        <v>571.27</v>
      </c>
      <c r="I351" s="2">
        <v>3.41</v>
      </c>
      <c r="J351" s="2">
        <v>4.83</v>
      </c>
      <c r="K351" s="2">
        <v>5.14</v>
      </c>
    </row>
    <row r="352" spans="1:11" x14ac:dyDescent="0.25">
      <c r="A352" t="str">
        <f t="shared" si="5"/>
        <v>2016NY9VIC</v>
      </c>
      <c r="B352" s="1">
        <v>2016</v>
      </c>
      <c r="C352" t="s">
        <v>16</v>
      </c>
      <c r="D352" t="s">
        <v>54</v>
      </c>
      <c r="E352" t="s">
        <v>23</v>
      </c>
      <c r="F352" s="2">
        <v>597.38</v>
      </c>
      <c r="G352" s="2">
        <v>2.44</v>
      </c>
      <c r="H352" s="2">
        <v>588.36</v>
      </c>
      <c r="I352" s="2">
        <v>1.88</v>
      </c>
      <c r="J352" s="2">
        <v>9.02</v>
      </c>
      <c r="K352" s="2">
        <v>3.08</v>
      </c>
    </row>
    <row r="353" spans="1:11" x14ac:dyDescent="0.25">
      <c r="A353" t="str">
        <f t="shared" si="5"/>
        <v>2017NY9VIC</v>
      </c>
      <c r="B353" s="1">
        <v>2017</v>
      </c>
      <c r="C353" t="s">
        <v>16</v>
      </c>
      <c r="D353" t="s">
        <v>54</v>
      </c>
      <c r="E353" t="s">
        <v>23</v>
      </c>
      <c r="F353" s="2">
        <v>597.76</v>
      </c>
      <c r="G353" s="2">
        <v>2.17</v>
      </c>
      <c r="H353" s="2">
        <v>588.73</v>
      </c>
      <c r="I353" s="2">
        <v>1.76</v>
      </c>
      <c r="J353" s="2">
        <v>9.0299999999999994</v>
      </c>
      <c r="K353" s="2">
        <v>2.79</v>
      </c>
    </row>
    <row r="354" spans="1:11" x14ac:dyDescent="0.25">
      <c r="A354" t="str">
        <f t="shared" si="5"/>
        <v>2018NY9VIC</v>
      </c>
      <c r="B354" s="1">
        <v>2018</v>
      </c>
      <c r="C354" t="s">
        <v>16</v>
      </c>
      <c r="D354" t="s">
        <v>54</v>
      </c>
      <c r="E354" t="s">
        <v>23</v>
      </c>
      <c r="F354" s="2">
        <v>605.35</v>
      </c>
      <c r="G354" s="2">
        <v>2.2799999999999998</v>
      </c>
      <c r="H354" s="2">
        <v>594.47</v>
      </c>
      <c r="I354" s="2">
        <v>1.83</v>
      </c>
      <c r="J354" s="2">
        <v>10.88</v>
      </c>
      <c r="K354" s="2">
        <v>2.93</v>
      </c>
    </row>
    <row r="355" spans="1:11" x14ac:dyDescent="0.25">
      <c r="A355" t="str">
        <f t="shared" si="5"/>
        <v>2019NY9VIC</v>
      </c>
      <c r="B355" s="1">
        <v>2019</v>
      </c>
      <c r="C355" t="s">
        <v>16</v>
      </c>
      <c r="D355" t="s">
        <v>54</v>
      </c>
      <c r="E355" t="s">
        <v>23</v>
      </c>
      <c r="F355" s="2">
        <v>602.34</v>
      </c>
      <c r="G355" s="2">
        <v>2.12</v>
      </c>
      <c r="H355" s="2">
        <v>590.09</v>
      </c>
      <c r="I355" s="2">
        <v>1.63</v>
      </c>
      <c r="J355" s="2">
        <v>12.25</v>
      </c>
      <c r="K355" s="2">
        <v>2.67</v>
      </c>
    </row>
    <row r="356" spans="1:11" x14ac:dyDescent="0.25">
      <c r="A356" t="str">
        <f t="shared" si="5"/>
        <v>2021NY9VIC</v>
      </c>
      <c r="B356" s="1">
        <v>2021</v>
      </c>
      <c r="C356" t="s">
        <v>16</v>
      </c>
      <c r="D356" t="s">
        <v>54</v>
      </c>
      <c r="E356" t="s">
        <v>23</v>
      </c>
      <c r="F356" s="2">
        <v>594.91999999999996</v>
      </c>
      <c r="G356" s="2">
        <v>2.04</v>
      </c>
      <c r="H356" s="2">
        <v>585.04999999999995</v>
      </c>
      <c r="I356" s="2">
        <v>1.83</v>
      </c>
      <c r="J356" s="2">
        <v>9.8699999999999992</v>
      </c>
      <c r="K356" s="2">
        <v>2.74</v>
      </c>
    </row>
    <row r="357" spans="1:11" x14ac:dyDescent="0.25">
      <c r="A357" t="str">
        <f t="shared" si="5"/>
        <v>2016NY9WA</v>
      </c>
      <c r="B357" s="1">
        <v>2016</v>
      </c>
      <c r="C357" t="s">
        <v>16</v>
      </c>
      <c r="D357" t="s">
        <v>54</v>
      </c>
      <c r="E357" t="s">
        <v>26</v>
      </c>
      <c r="F357" s="2">
        <v>599.5</v>
      </c>
      <c r="G357" s="2">
        <v>3.39</v>
      </c>
      <c r="H357" s="2">
        <v>590.08000000000004</v>
      </c>
      <c r="I357" s="2">
        <v>2.82</v>
      </c>
      <c r="J357" s="2">
        <v>9.42</v>
      </c>
      <c r="K357" s="2">
        <v>4.41</v>
      </c>
    </row>
    <row r="358" spans="1:11" x14ac:dyDescent="0.25">
      <c r="A358" t="str">
        <f t="shared" si="5"/>
        <v>2017NY9WA</v>
      </c>
      <c r="B358" s="1">
        <v>2017</v>
      </c>
      <c r="C358" t="s">
        <v>16</v>
      </c>
      <c r="D358" t="s">
        <v>54</v>
      </c>
      <c r="E358" t="s">
        <v>26</v>
      </c>
      <c r="F358" s="2">
        <v>599.37</v>
      </c>
      <c r="G358" s="2">
        <v>3.03</v>
      </c>
      <c r="H358" s="2">
        <v>591.03</v>
      </c>
      <c r="I358" s="2">
        <v>2.72</v>
      </c>
      <c r="J358" s="2">
        <v>8.34</v>
      </c>
      <c r="K358" s="2">
        <v>4.07</v>
      </c>
    </row>
    <row r="359" spans="1:11" x14ac:dyDescent="0.25">
      <c r="A359" t="str">
        <f t="shared" si="5"/>
        <v>2018NY9WA</v>
      </c>
      <c r="B359" s="1">
        <v>2018</v>
      </c>
      <c r="C359" t="s">
        <v>16</v>
      </c>
      <c r="D359" t="s">
        <v>54</v>
      </c>
      <c r="E359" t="s">
        <v>26</v>
      </c>
      <c r="F359" s="2">
        <v>606.66</v>
      </c>
      <c r="G359" s="2">
        <v>2.98</v>
      </c>
      <c r="H359" s="2">
        <v>597.05999999999995</v>
      </c>
      <c r="I359" s="2">
        <v>2.7</v>
      </c>
      <c r="J359" s="2">
        <v>9.6</v>
      </c>
      <c r="K359" s="2">
        <v>4.0199999999999996</v>
      </c>
    </row>
    <row r="360" spans="1:11" x14ac:dyDescent="0.25">
      <c r="A360" t="str">
        <f t="shared" si="5"/>
        <v>2019NY9WA</v>
      </c>
      <c r="B360" s="1">
        <v>2019</v>
      </c>
      <c r="C360" t="s">
        <v>16</v>
      </c>
      <c r="D360" t="s">
        <v>54</v>
      </c>
      <c r="E360" t="s">
        <v>26</v>
      </c>
      <c r="F360" s="2">
        <v>602.94000000000005</v>
      </c>
      <c r="G360" s="2">
        <v>2.97</v>
      </c>
      <c r="H360" s="2">
        <v>593.9</v>
      </c>
      <c r="I360" s="2">
        <v>2.58</v>
      </c>
      <c r="J360" s="2">
        <v>9.0399999999999991</v>
      </c>
      <c r="K360" s="2">
        <v>3.94</v>
      </c>
    </row>
    <row r="361" spans="1:11" x14ac:dyDescent="0.25">
      <c r="A361" t="str">
        <f t="shared" si="5"/>
        <v>2021NY9WA</v>
      </c>
      <c r="B361" s="1">
        <v>2021</v>
      </c>
      <c r="C361" t="s">
        <v>16</v>
      </c>
      <c r="D361" t="s">
        <v>54</v>
      </c>
      <c r="E361" t="s">
        <v>26</v>
      </c>
      <c r="F361" s="2">
        <v>600.83000000000004</v>
      </c>
      <c r="G361" s="2">
        <v>2.96</v>
      </c>
      <c r="H361" s="2">
        <v>591.58000000000004</v>
      </c>
      <c r="I361" s="2">
        <v>2.6</v>
      </c>
      <c r="J361" s="2">
        <v>9.25</v>
      </c>
      <c r="K361" s="2">
        <v>3.94</v>
      </c>
    </row>
    <row r="362" spans="1:11" x14ac:dyDescent="0.25">
      <c r="A362" t="str">
        <f t="shared" si="5"/>
        <v>2016RY3AAA</v>
      </c>
      <c r="B362">
        <v>2016</v>
      </c>
      <c r="C362" t="s">
        <v>8</v>
      </c>
      <c r="D362" t="s">
        <v>51</v>
      </c>
      <c r="E362" t="s">
        <v>30</v>
      </c>
      <c r="F362">
        <v>415.78</v>
      </c>
      <c r="G362">
        <v>0.62</v>
      </c>
      <c r="H362">
        <v>435.76</v>
      </c>
      <c r="I362">
        <v>0.59</v>
      </c>
      <c r="J362">
        <v>-19.97</v>
      </c>
      <c r="K362">
        <v>0.85</v>
      </c>
    </row>
    <row r="363" spans="1:11" x14ac:dyDescent="0.25">
      <c r="A363" t="str">
        <f t="shared" si="5"/>
        <v>2017RY3AAA</v>
      </c>
      <c r="B363">
        <v>2017</v>
      </c>
      <c r="C363" t="s">
        <v>8</v>
      </c>
      <c r="D363" t="s">
        <v>51</v>
      </c>
      <c r="E363" t="s">
        <v>30</v>
      </c>
      <c r="F363">
        <v>422.04</v>
      </c>
      <c r="G363">
        <v>0.65</v>
      </c>
      <c r="H363">
        <v>440.92</v>
      </c>
      <c r="I363">
        <v>0.6</v>
      </c>
      <c r="J363">
        <v>-18.88</v>
      </c>
      <c r="K363">
        <v>0.89</v>
      </c>
    </row>
    <row r="364" spans="1:11" x14ac:dyDescent="0.25">
      <c r="A364" t="str">
        <f t="shared" si="5"/>
        <v>2018RY3AAA</v>
      </c>
      <c r="B364">
        <v>2018</v>
      </c>
      <c r="C364" t="s">
        <v>8</v>
      </c>
      <c r="D364" t="s">
        <v>51</v>
      </c>
      <c r="E364" t="s">
        <v>30</v>
      </c>
      <c r="F364">
        <v>426.84</v>
      </c>
      <c r="G364">
        <v>0.64</v>
      </c>
      <c r="H364">
        <v>441.14</v>
      </c>
      <c r="I364">
        <v>0.59</v>
      </c>
      <c r="J364">
        <v>-14.3</v>
      </c>
      <c r="K364">
        <v>0.87</v>
      </c>
    </row>
    <row r="365" spans="1:11" x14ac:dyDescent="0.25">
      <c r="A365" t="str">
        <f t="shared" si="5"/>
        <v>2019RY3AAA</v>
      </c>
      <c r="B365">
        <v>2019</v>
      </c>
      <c r="C365" t="s">
        <v>8</v>
      </c>
      <c r="D365" t="s">
        <v>51</v>
      </c>
      <c r="E365" t="s">
        <v>30</v>
      </c>
      <c r="F365">
        <v>425.29</v>
      </c>
      <c r="G365">
        <v>0.66</v>
      </c>
      <c r="H365">
        <v>439.46</v>
      </c>
      <c r="I365">
        <v>0.59</v>
      </c>
      <c r="J365">
        <v>-14.16</v>
      </c>
      <c r="K365">
        <v>0.88</v>
      </c>
    </row>
    <row r="366" spans="1:11" x14ac:dyDescent="0.25">
      <c r="A366" t="str">
        <f t="shared" si="5"/>
        <v>2021RY3AAA</v>
      </c>
      <c r="B366">
        <v>2021</v>
      </c>
      <c r="C366" t="s">
        <v>8</v>
      </c>
      <c r="D366" t="s">
        <v>51</v>
      </c>
      <c r="E366" t="s">
        <v>30</v>
      </c>
      <c r="F366">
        <v>428.64</v>
      </c>
      <c r="G366">
        <v>0.65</v>
      </c>
      <c r="H366">
        <v>447.63</v>
      </c>
      <c r="I366">
        <v>0.62</v>
      </c>
      <c r="J366">
        <v>-18.989999999999998</v>
      </c>
      <c r="K366">
        <v>0.89</v>
      </c>
    </row>
    <row r="367" spans="1:11" x14ac:dyDescent="0.25">
      <c r="A367" t="str">
        <f t="shared" si="5"/>
        <v>2016RY3ACT</v>
      </c>
      <c r="B367">
        <v>2016</v>
      </c>
      <c r="C367" t="s">
        <v>8</v>
      </c>
      <c r="D367" t="s">
        <v>51</v>
      </c>
      <c r="E367" t="s">
        <v>29</v>
      </c>
      <c r="F367">
        <v>428.61</v>
      </c>
      <c r="G367">
        <v>3.57</v>
      </c>
      <c r="H367">
        <v>453.05</v>
      </c>
      <c r="I367">
        <v>3.53</v>
      </c>
      <c r="J367">
        <v>-24.44</v>
      </c>
      <c r="K367">
        <v>5.0199999999999996</v>
      </c>
    </row>
    <row r="368" spans="1:11" x14ac:dyDescent="0.25">
      <c r="A368" t="str">
        <f t="shared" si="5"/>
        <v>2017RY3ACT</v>
      </c>
      <c r="B368">
        <v>2017</v>
      </c>
      <c r="C368" t="s">
        <v>8</v>
      </c>
      <c r="D368" t="s">
        <v>51</v>
      </c>
      <c r="E368" t="s">
        <v>29</v>
      </c>
      <c r="F368">
        <v>434.57</v>
      </c>
      <c r="G368">
        <v>3.85</v>
      </c>
      <c r="H368">
        <v>453.53</v>
      </c>
      <c r="I368">
        <v>3.87</v>
      </c>
      <c r="J368">
        <v>-18.96</v>
      </c>
      <c r="K368">
        <v>5.46</v>
      </c>
    </row>
    <row r="369" spans="1:11" x14ac:dyDescent="0.25">
      <c r="A369" t="str">
        <f t="shared" si="5"/>
        <v>2018RY3ACT</v>
      </c>
      <c r="B369">
        <v>2018</v>
      </c>
      <c r="C369" t="s">
        <v>8</v>
      </c>
      <c r="D369" t="s">
        <v>51</v>
      </c>
      <c r="E369" t="s">
        <v>29</v>
      </c>
      <c r="F369">
        <v>442.18</v>
      </c>
      <c r="G369">
        <v>3.32</v>
      </c>
      <c r="H369">
        <v>458.05</v>
      </c>
      <c r="I369">
        <v>2.85</v>
      </c>
      <c r="J369">
        <v>-15.87</v>
      </c>
      <c r="K369">
        <v>4.38</v>
      </c>
    </row>
    <row r="370" spans="1:11" x14ac:dyDescent="0.25">
      <c r="A370" t="str">
        <f t="shared" si="5"/>
        <v>2019RY3ACT</v>
      </c>
      <c r="B370">
        <v>2019</v>
      </c>
      <c r="C370" t="s">
        <v>8</v>
      </c>
      <c r="D370" t="s">
        <v>51</v>
      </c>
      <c r="E370" t="s">
        <v>29</v>
      </c>
      <c r="F370">
        <v>434.08</v>
      </c>
      <c r="G370">
        <v>3.71</v>
      </c>
      <c r="H370">
        <v>449.35</v>
      </c>
      <c r="I370">
        <v>3.95</v>
      </c>
      <c r="J370">
        <v>-15.27</v>
      </c>
      <c r="K370">
        <v>5.42</v>
      </c>
    </row>
    <row r="371" spans="1:11" x14ac:dyDescent="0.25">
      <c r="A371" t="str">
        <f t="shared" si="5"/>
        <v>2021RY3ACT</v>
      </c>
      <c r="B371">
        <v>2021</v>
      </c>
      <c r="C371" t="s">
        <v>8</v>
      </c>
      <c r="D371" t="s">
        <v>51</v>
      </c>
      <c r="E371" t="s">
        <v>29</v>
      </c>
      <c r="F371">
        <v>433.73</v>
      </c>
      <c r="G371">
        <v>4.3099999999999996</v>
      </c>
      <c r="H371">
        <v>453.92</v>
      </c>
      <c r="I371">
        <v>3.92</v>
      </c>
      <c r="J371">
        <v>-20.190000000000001</v>
      </c>
      <c r="K371">
        <v>5.82</v>
      </c>
    </row>
    <row r="372" spans="1:11" x14ac:dyDescent="0.25">
      <c r="A372" t="str">
        <f t="shared" si="5"/>
        <v>2016RY3NSW</v>
      </c>
      <c r="B372">
        <v>2016</v>
      </c>
      <c r="C372" t="s">
        <v>8</v>
      </c>
      <c r="D372" t="s">
        <v>51</v>
      </c>
      <c r="E372" t="s">
        <v>22</v>
      </c>
      <c r="F372">
        <v>419.33</v>
      </c>
      <c r="G372">
        <v>1.1299999999999999</v>
      </c>
      <c r="H372">
        <v>438.63</v>
      </c>
      <c r="I372">
        <v>1.1000000000000001</v>
      </c>
      <c r="J372">
        <v>-19.309999999999999</v>
      </c>
      <c r="K372">
        <v>1.58</v>
      </c>
    </row>
    <row r="373" spans="1:11" x14ac:dyDescent="0.25">
      <c r="A373" t="str">
        <f t="shared" si="5"/>
        <v>2017RY3NSW</v>
      </c>
      <c r="B373">
        <v>2017</v>
      </c>
      <c r="C373" t="s">
        <v>8</v>
      </c>
      <c r="D373" t="s">
        <v>51</v>
      </c>
      <c r="E373" t="s">
        <v>22</v>
      </c>
      <c r="F373">
        <v>426.3</v>
      </c>
      <c r="G373">
        <v>1.18</v>
      </c>
      <c r="H373">
        <v>444.85</v>
      </c>
      <c r="I373">
        <v>1.1000000000000001</v>
      </c>
      <c r="J373">
        <v>-18.55</v>
      </c>
      <c r="K373">
        <v>1.61</v>
      </c>
    </row>
    <row r="374" spans="1:11" x14ac:dyDescent="0.25">
      <c r="A374" t="str">
        <f t="shared" si="5"/>
        <v>2018RY3NSW</v>
      </c>
      <c r="B374">
        <v>2018</v>
      </c>
      <c r="C374" t="s">
        <v>8</v>
      </c>
      <c r="D374" t="s">
        <v>51</v>
      </c>
      <c r="E374" t="s">
        <v>22</v>
      </c>
      <c r="F374">
        <v>430.14</v>
      </c>
      <c r="G374">
        <v>1.19</v>
      </c>
      <c r="H374">
        <v>443.66</v>
      </c>
      <c r="I374">
        <v>1.07</v>
      </c>
      <c r="J374">
        <v>-13.53</v>
      </c>
      <c r="K374">
        <v>1.6</v>
      </c>
    </row>
    <row r="375" spans="1:11" x14ac:dyDescent="0.25">
      <c r="A375" t="str">
        <f t="shared" si="5"/>
        <v>2019RY3NSW</v>
      </c>
      <c r="B375">
        <v>2019</v>
      </c>
      <c r="C375" t="s">
        <v>8</v>
      </c>
      <c r="D375" t="s">
        <v>51</v>
      </c>
      <c r="E375" t="s">
        <v>22</v>
      </c>
      <c r="F375">
        <v>428.75</v>
      </c>
      <c r="G375">
        <v>1.2</v>
      </c>
      <c r="H375">
        <v>441.65</v>
      </c>
      <c r="I375">
        <v>1.08</v>
      </c>
      <c r="J375">
        <v>-12.9</v>
      </c>
      <c r="K375">
        <v>1.61</v>
      </c>
    </row>
    <row r="376" spans="1:11" x14ac:dyDescent="0.25">
      <c r="A376" t="str">
        <f t="shared" si="5"/>
        <v>2021RY3NSW</v>
      </c>
      <c r="B376">
        <v>2021</v>
      </c>
      <c r="C376" t="s">
        <v>8</v>
      </c>
      <c r="D376" t="s">
        <v>51</v>
      </c>
      <c r="E376" t="s">
        <v>22</v>
      </c>
      <c r="F376">
        <v>433.09</v>
      </c>
      <c r="G376">
        <v>1.2</v>
      </c>
      <c r="H376">
        <v>452.2</v>
      </c>
      <c r="I376">
        <v>1.1499999999999999</v>
      </c>
      <c r="J376">
        <v>-19.11</v>
      </c>
      <c r="K376">
        <v>1.66</v>
      </c>
    </row>
    <row r="377" spans="1:11" x14ac:dyDescent="0.25">
      <c r="A377" t="str">
        <f t="shared" si="5"/>
        <v>2016RY3NT</v>
      </c>
      <c r="B377">
        <v>2016</v>
      </c>
      <c r="C377" t="s">
        <v>8</v>
      </c>
      <c r="D377" t="s">
        <v>51</v>
      </c>
      <c r="E377" t="s">
        <v>28</v>
      </c>
      <c r="F377">
        <v>333.79</v>
      </c>
      <c r="G377">
        <v>9.9499999999999993</v>
      </c>
      <c r="H377">
        <v>359.07</v>
      </c>
      <c r="I377">
        <v>9.6</v>
      </c>
      <c r="J377">
        <v>-25.28</v>
      </c>
      <c r="K377">
        <v>13.82</v>
      </c>
    </row>
    <row r="378" spans="1:11" x14ac:dyDescent="0.25">
      <c r="A378" t="str">
        <f t="shared" si="5"/>
        <v>2017RY3NT</v>
      </c>
      <c r="B378">
        <v>2017</v>
      </c>
      <c r="C378" t="s">
        <v>8</v>
      </c>
      <c r="D378" t="s">
        <v>51</v>
      </c>
      <c r="E378" t="s">
        <v>28</v>
      </c>
      <c r="F378">
        <v>328.98</v>
      </c>
      <c r="G378">
        <v>10.64</v>
      </c>
      <c r="H378">
        <v>357.04</v>
      </c>
      <c r="I378">
        <v>10.61</v>
      </c>
      <c r="J378">
        <v>-28.06</v>
      </c>
      <c r="K378">
        <v>15.02</v>
      </c>
    </row>
    <row r="379" spans="1:11" x14ac:dyDescent="0.25">
      <c r="A379" t="str">
        <f t="shared" si="5"/>
        <v>2018RY3NT</v>
      </c>
      <c r="B379">
        <v>2018</v>
      </c>
      <c r="C379" t="s">
        <v>8</v>
      </c>
      <c r="D379" t="s">
        <v>51</v>
      </c>
      <c r="E379" t="s">
        <v>28</v>
      </c>
      <c r="F379">
        <v>324.39999999999998</v>
      </c>
      <c r="G379">
        <v>12.41</v>
      </c>
      <c r="H379">
        <v>350.81</v>
      </c>
      <c r="I379">
        <v>11.23</v>
      </c>
      <c r="J379">
        <v>-26.41</v>
      </c>
      <c r="K379">
        <v>16.73</v>
      </c>
    </row>
    <row r="380" spans="1:11" x14ac:dyDescent="0.25">
      <c r="A380" t="str">
        <f t="shared" si="5"/>
        <v>2019RY3NT</v>
      </c>
      <c r="B380">
        <v>2019</v>
      </c>
      <c r="C380" t="s">
        <v>8</v>
      </c>
      <c r="D380" t="s">
        <v>51</v>
      </c>
      <c r="E380" t="s">
        <v>28</v>
      </c>
      <c r="F380">
        <v>341.28</v>
      </c>
      <c r="G380">
        <v>10.17</v>
      </c>
      <c r="H380">
        <v>358.29</v>
      </c>
      <c r="I380">
        <v>9.98</v>
      </c>
      <c r="J380">
        <v>-17.02</v>
      </c>
      <c r="K380">
        <v>14.25</v>
      </c>
    </row>
    <row r="381" spans="1:11" x14ac:dyDescent="0.25">
      <c r="A381" t="str">
        <f t="shared" si="5"/>
        <v>2021RY3NT</v>
      </c>
      <c r="B381">
        <v>2021</v>
      </c>
      <c r="C381" t="s">
        <v>8</v>
      </c>
      <c r="D381" t="s">
        <v>51</v>
      </c>
      <c r="E381" t="s">
        <v>28</v>
      </c>
      <c r="F381">
        <v>361.04</v>
      </c>
      <c r="G381">
        <v>8.43</v>
      </c>
      <c r="H381">
        <v>374.11</v>
      </c>
      <c r="I381">
        <v>7.9</v>
      </c>
      <c r="J381">
        <v>-13.08</v>
      </c>
      <c r="K381">
        <v>11.55</v>
      </c>
    </row>
    <row r="382" spans="1:11" x14ac:dyDescent="0.25">
      <c r="A382" t="str">
        <f t="shared" si="5"/>
        <v>2016RY3QLD</v>
      </c>
      <c r="B382">
        <v>2016</v>
      </c>
      <c r="C382" t="s">
        <v>8</v>
      </c>
      <c r="D382" t="s">
        <v>51</v>
      </c>
      <c r="E382" t="s">
        <v>24</v>
      </c>
      <c r="F382">
        <v>409.72</v>
      </c>
      <c r="G382">
        <v>1.36</v>
      </c>
      <c r="H382">
        <v>430.22</v>
      </c>
      <c r="I382">
        <v>1.27</v>
      </c>
      <c r="J382">
        <v>-20.5</v>
      </c>
      <c r="K382">
        <v>1.86</v>
      </c>
    </row>
    <row r="383" spans="1:11" x14ac:dyDescent="0.25">
      <c r="A383" t="str">
        <f t="shared" si="5"/>
        <v>2017RY3QLD</v>
      </c>
      <c r="B383">
        <v>2017</v>
      </c>
      <c r="C383" t="s">
        <v>8</v>
      </c>
      <c r="D383" t="s">
        <v>51</v>
      </c>
      <c r="E383" t="s">
        <v>24</v>
      </c>
      <c r="F383">
        <v>415.72</v>
      </c>
      <c r="G383">
        <v>1.39</v>
      </c>
      <c r="H383">
        <v>434.57</v>
      </c>
      <c r="I383">
        <v>1.26</v>
      </c>
      <c r="J383">
        <v>-18.850000000000001</v>
      </c>
      <c r="K383">
        <v>1.88</v>
      </c>
    </row>
    <row r="384" spans="1:11" x14ac:dyDescent="0.25">
      <c r="A384" t="str">
        <f t="shared" si="5"/>
        <v>2018RY3QLD</v>
      </c>
      <c r="B384">
        <v>2018</v>
      </c>
      <c r="C384" t="s">
        <v>8</v>
      </c>
      <c r="D384" t="s">
        <v>51</v>
      </c>
      <c r="E384" t="s">
        <v>24</v>
      </c>
      <c r="F384">
        <v>422.38</v>
      </c>
      <c r="G384">
        <v>1.37</v>
      </c>
      <c r="H384">
        <v>437.6</v>
      </c>
      <c r="I384">
        <v>1.31</v>
      </c>
      <c r="J384">
        <v>-15.22</v>
      </c>
      <c r="K384">
        <v>1.9</v>
      </c>
    </row>
    <row r="385" spans="1:11" x14ac:dyDescent="0.25">
      <c r="A385" t="str">
        <f t="shared" si="5"/>
        <v>2019RY3QLD</v>
      </c>
      <c r="B385">
        <v>2019</v>
      </c>
      <c r="C385" t="s">
        <v>8</v>
      </c>
      <c r="D385" t="s">
        <v>51</v>
      </c>
      <c r="E385" t="s">
        <v>24</v>
      </c>
      <c r="F385">
        <v>417.83</v>
      </c>
      <c r="G385">
        <v>1.46</v>
      </c>
      <c r="H385">
        <v>432.94</v>
      </c>
      <c r="I385">
        <v>1.34</v>
      </c>
      <c r="J385">
        <v>-15.11</v>
      </c>
      <c r="K385">
        <v>1.98</v>
      </c>
    </row>
    <row r="386" spans="1:11" x14ac:dyDescent="0.25">
      <c r="A386" t="str">
        <f t="shared" si="5"/>
        <v>2021RY3QLD</v>
      </c>
      <c r="B386">
        <v>2021</v>
      </c>
      <c r="C386" t="s">
        <v>8</v>
      </c>
      <c r="D386" t="s">
        <v>51</v>
      </c>
      <c r="E386" t="s">
        <v>24</v>
      </c>
      <c r="F386">
        <v>419.14</v>
      </c>
      <c r="G386">
        <v>1.49</v>
      </c>
      <c r="H386">
        <v>437.57</v>
      </c>
      <c r="I386">
        <v>1.4</v>
      </c>
      <c r="J386">
        <v>-18.43</v>
      </c>
      <c r="K386">
        <v>2.04</v>
      </c>
    </row>
    <row r="387" spans="1:11" x14ac:dyDescent="0.25">
      <c r="A387" t="str">
        <f t="shared" ref="A387:A450" si="6">B387&amp;C387&amp;D387&amp;E387</f>
        <v>2016RY3SA</v>
      </c>
      <c r="B387">
        <v>2016</v>
      </c>
      <c r="C387" t="s">
        <v>8</v>
      </c>
      <c r="D387" t="s">
        <v>51</v>
      </c>
      <c r="E387" t="s">
        <v>25</v>
      </c>
      <c r="F387">
        <v>403.98</v>
      </c>
      <c r="G387">
        <v>2.0699999999999998</v>
      </c>
      <c r="H387">
        <v>424.5</v>
      </c>
      <c r="I387">
        <v>1.96</v>
      </c>
      <c r="J387">
        <v>-20.51</v>
      </c>
      <c r="K387">
        <v>2.85</v>
      </c>
    </row>
    <row r="388" spans="1:11" x14ac:dyDescent="0.25">
      <c r="A388" t="str">
        <f t="shared" si="6"/>
        <v>2017RY3SA</v>
      </c>
      <c r="B388">
        <v>2017</v>
      </c>
      <c r="C388" t="s">
        <v>8</v>
      </c>
      <c r="D388" t="s">
        <v>51</v>
      </c>
      <c r="E388" t="s">
        <v>25</v>
      </c>
      <c r="F388">
        <v>405.41</v>
      </c>
      <c r="G388">
        <v>2.14</v>
      </c>
      <c r="H388">
        <v>428.45</v>
      </c>
      <c r="I388">
        <v>1.89</v>
      </c>
      <c r="J388">
        <v>-23.03</v>
      </c>
      <c r="K388">
        <v>2.85</v>
      </c>
    </row>
    <row r="389" spans="1:11" x14ac:dyDescent="0.25">
      <c r="A389" t="str">
        <f t="shared" si="6"/>
        <v>2018RY3SA</v>
      </c>
      <c r="B389">
        <v>2018</v>
      </c>
      <c r="C389" t="s">
        <v>8</v>
      </c>
      <c r="D389" t="s">
        <v>51</v>
      </c>
      <c r="E389" t="s">
        <v>25</v>
      </c>
      <c r="F389">
        <v>409.6</v>
      </c>
      <c r="G389">
        <v>2.11</v>
      </c>
      <c r="H389">
        <v>426.84</v>
      </c>
      <c r="I389">
        <v>2.04</v>
      </c>
      <c r="J389">
        <v>-17.23</v>
      </c>
      <c r="K389">
        <v>2.93</v>
      </c>
    </row>
    <row r="390" spans="1:11" x14ac:dyDescent="0.25">
      <c r="A390" t="str">
        <f t="shared" si="6"/>
        <v>2019RY3SA</v>
      </c>
      <c r="B390">
        <v>2019</v>
      </c>
      <c r="C390" t="s">
        <v>8</v>
      </c>
      <c r="D390" t="s">
        <v>51</v>
      </c>
      <c r="E390" t="s">
        <v>25</v>
      </c>
      <c r="F390">
        <v>411.34</v>
      </c>
      <c r="G390">
        <v>2.02</v>
      </c>
      <c r="H390">
        <v>428.24</v>
      </c>
      <c r="I390">
        <v>1.91</v>
      </c>
      <c r="J390">
        <v>-16.91</v>
      </c>
      <c r="K390">
        <v>2.78</v>
      </c>
    </row>
    <row r="391" spans="1:11" x14ac:dyDescent="0.25">
      <c r="A391" t="str">
        <f t="shared" si="6"/>
        <v>2021RY3SA</v>
      </c>
      <c r="B391">
        <v>2021</v>
      </c>
      <c r="C391" t="s">
        <v>8</v>
      </c>
      <c r="D391" t="s">
        <v>51</v>
      </c>
      <c r="E391" t="s">
        <v>25</v>
      </c>
      <c r="F391">
        <v>414.8</v>
      </c>
      <c r="G391">
        <v>2.0299999999999998</v>
      </c>
      <c r="H391">
        <v>437.78</v>
      </c>
      <c r="I391">
        <v>2.0299999999999998</v>
      </c>
      <c r="J391">
        <v>-22.98</v>
      </c>
      <c r="K391">
        <v>2.87</v>
      </c>
    </row>
    <row r="392" spans="1:11" x14ac:dyDescent="0.25">
      <c r="A392" t="str">
        <f t="shared" si="6"/>
        <v>2016RY3TAS</v>
      </c>
      <c r="B392">
        <v>2016</v>
      </c>
      <c r="C392" t="s">
        <v>8</v>
      </c>
      <c r="D392" t="s">
        <v>51</v>
      </c>
      <c r="E392" t="s">
        <v>27</v>
      </c>
      <c r="F392">
        <v>398.96</v>
      </c>
      <c r="G392">
        <v>3.41</v>
      </c>
      <c r="H392">
        <v>429.92</v>
      </c>
      <c r="I392">
        <v>3.25</v>
      </c>
      <c r="J392">
        <v>-30.96</v>
      </c>
      <c r="K392">
        <v>4.71</v>
      </c>
    </row>
    <row r="393" spans="1:11" x14ac:dyDescent="0.25">
      <c r="A393" t="str">
        <f t="shared" si="6"/>
        <v>2017RY3TAS</v>
      </c>
      <c r="B393">
        <v>2017</v>
      </c>
      <c r="C393" t="s">
        <v>8</v>
      </c>
      <c r="D393" t="s">
        <v>51</v>
      </c>
      <c r="E393" t="s">
        <v>27</v>
      </c>
      <c r="F393">
        <v>412.86</v>
      </c>
      <c r="G393">
        <v>3.38</v>
      </c>
      <c r="H393">
        <v>435.83</v>
      </c>
      <c r="I393">
        <v>3.2</v>
      </c>
      <c r="J393">
        <v>-22.97</v>
      </c>
      <c r="K393">
        <v>4.66</v>
      </c>
    </row>
    <row r="394" spans="1:11" x14ac:dyDescent="0.25">
      <c r="A394" t="str">
        <f t="shared" si="6"/>
        <v>2018RY3TAS</v>
      </c>
      <c r="B394">
        <v>2018</v>
      </c>
      <c r="C394" t="s">
        <v>8</v>
      </c>
      <c r="D394" t="s">
        <v>51</v>
      </c>
      <c r="E394" t="s">
        <v>27</v>
      </c>
      <c r="F394">
        <v>414.99</v>
      </c>
      <c r="G394">
        <v>3.98</v>
      </c>
      <c r="H394">
        <v>438.04</v>
      </c>
      <c r="I394">
        <v>3.43</v>
      </c>
      <c r="J394">
        <v>-23.05</v>
      </c>
      <c r="K394">
        <v>5.26</v>
      </c>
    </row>
    <row r="395" spans="1:11" x14ac:dyDescent="0.25">
      <c r="A395" t="str">
        <f t="shared" si="6"/>
        <v>2019RY3TAS</v>
      </c>
      <c r="B395">
        <v>2019</v>
      </c>
      <c r="C395" t="s">
        <v>8</v>
      </c>
      <c r="D395" t="s">
        <v>51</v>
      </c>
      <c r="E395" t="s">
        <v>27</v>
      </c>
      <c r="F395">
        <v>412.75</v>
      </c>
      <c r="G395">
        <v>3.21</v>
      </c>
      <c r="H395">
        <v>431.53</v>
      </c>
      <c r="I395">
        <v>3.1</v>
      </c>
      <c r="J395">
        <v>-18.78</v>
      </c>
      <c r="K395">
        <v>4.47</v>
      </c>
    </row>
    <row r="396" spans="1:11" x14ac:dyDescent="0.25">
      <c r="A396" t="str">
        <f t="shared" si="6"/>
        <v>2021RY3TAS</v>
      </c>
      <c r="B396">
        <v>2021</v>
      </c>
      <c r="C396" t="s">
        <v>8</v>
      </c>
      <c r="D396" t="s">
        <v>51</v>
      </c>
      <c r="E396" t="s">
        <v>27</v>
      </c>
      <c r="F396">
        <v>411.99</v>
      </c>
      <c r="G396">
        <v>3.59</v>
      </c>
      <c r="H396">
        <v>438.72</v>
      </c>
      <c r="I396">
        <v>3.07</v>
      </c>
      <c r="J396">
        <v>-26.74</v>
      </c>
      <c r="K396">
        <v>4.7300000000000004</v>
      </c>
    </row>
    <row r="397" spans="1:11" x14ac:dyDescent="0.25">
      <c r="A397" t="str">
        <f t="shared" si="6"/>
        <v>2016RY3VIC</v>
      </c>
      <c r="B397">
        <v>2016</v>
      </c>
      <c r="C397" t="s">
        <v>8</v>
      </c>
      <c r="D397" t="s">
        <v>51</v>
      </c>
      <c r="E397" t="s">
        <v>23</v>
      </c>
      <c r="F397">
        <v>428.84</v>
      </c>
      <c r="G397">
        <v>1.08</v>
      </c>
      <c r="H397">
        <v>446.97</v>
      </c>
      <c r="I397">
        <v>1.04</v>
      </c>
      <c r="J397">
        <v>-18.13</v>
      </c>
      <c r="K397">
        <v>1.5</v>
      </c>
    </row>
    <row r="398" spans="1:11" x14ac:dyDescent="0.25">
      <c r="A398" t="str">
        <f t="shared" si="6"/>
        <v>2017RY3VIC</v>
      </c>
      <c r="B398">
        <v>2017</v>
      </c>
      <c r="C398" t="s">
        <v>8</v>
      </c>
      <c r="D398" t="s">
        <v>51</v>
      </c>
      <c r="E398" t="s">
        <v>23</v>
      </c>
      <c r="F398">
        <v>436.53</v>
      </c>
      <c r="G398">
        <v>1.1399999999999999</v>
      </c>
      <c r="H398">
        <v>452.85</v>
      </c>
      <c r="I398">
        <v>1.1100000000000001</v>
      </c>
      <c r="J398">
        <v>-16.32</v>
      </c>
      <c r="K398">
        <v>1.59</v>
      </c>
    </row>
    <row r="399" spans="1:11" x14ac:dyDescent="0.25">
      <c r="A399" t="str">
        <f t="shared" si="6"/>
        <v>2018RY3VIC</v>
      </c>
      <c r="B399">
        <v>2018</v>
      </c>
      <c r="C399" t="s">
        <v>8</v>
      </c>
      <c r="D399" t="s">
        <v>51</v>
      </c>
      <c r="E399" t="s">
        <v>23</v>
      </c>
      <c r="F399">
        <v>441.15</v>
      </c>
      <c r="G399">
        <v>1.1000000000000001</v>
      </c>
      <c r="H399">
        <v>452.38</v>
      </c>
      <c r="I399">
        <v>1.07</v>
      </c>
      <c r="J399">
        <v>-11.24</v>
      </c>
      <c r="K399">
        <v>1.54</v>
      </c>
    </row>
    <row r="400" spans="1:11" x14ac:dyDescent="0.25">
      <c r="A400" t="str">
        <f t="shared" si="6"/>
        <v>2019RY3VIC</v>
      </c>
      <c r="B400">
        <v>2019</v>
      </c>
      <c r="C400" t="s">
        <v>8</v>
      </c>
      <c r="D400" t="s">
        <v>51</v>
      </c>
      <c r="E400" t="s">
        <v>23</v>
      </c>
      <c r="F400">
        <v>438.79</v>
      </c>
      <c r="G400">
        <v>1.1599999999999999</v>
      </c>
      <c r="H400">
        <v>451.51</v>
      </c>
      <c r="I400">
        <v>1.06</v>
      </c>
      <c r="J400">
        <v>-12.71</v>
      </c>
      <c r="K400">
        <v>1.57</v>
      </c>
    </row>
    <row r="401" spans="1:11" x14ac:dyDescent="0.25">
      <c r="A401" t="str">
        <f t="shared" si="6"/>
        <v>2021RY3VIC</v>
      </c>
      <c r="B401">
        <v>2021</v>
      </c>
      <c r="C401" t="s">
        <v>8</v>
      </c>
      <c r="D401" t="s">
        <v>51</v>
      </c>
      <c r="E401" t="s">
        <v>23</v>
      </c>
      <c r="F401">
        <v>444.11</v>
      </c>
      <c r="G401">
        <v>1.07</v>
      </c>
      <c r="H401">
        <v>461.29</v>
      </c>
      <c r="I401">
        <v>1.07</v>
      </c>
      <c r="J401">
        <v>-17.18</v>
      </c>
      <c r="K401">
        <v>1.51</v>
      </c>
    </row>
    <row r="402" spans="1:11" x14ac:dyDescent="0.25">
      <c r="A402" t="str">
        <f t="shared" si="6"/>
        <v>2016RY3WA</v>
      </c>
      <c r="B402">
        <v>2016</v>
      </c>
      <c r="C402" t="s">
        <v>8</v>
      </c>
      <c r="D402" t="s">
        <v>51</v>
      </c>
      <c r="E402" t="s">
        <v>26</v>
      </c>
      <c r="F402">
        <v>405.42</v>
      </c>
      <c r="G402">
        <v>1.74</v>
      </c>
      <c r="H402">
        <v>426.76</v>
      </c>
      <c r="I402">
        <v>1.69</v>
      </c>
      <c r="J402">
        <v>-21.35</v>
      </c>
      <c r="K402">
        <v>2.42</v>
      </c>
    </row>
    <row r="403" spans="1:11" x14ac:dyDescent="0.25">
      <c r="A403" t="str">
        <f t="shared" si="6"/>
        <v>2017RY3WA</v>
      </c>
      <c r="B403">
        <v>2017</v>
      </c>
      <c r="C403" t="s">
        <v>8</v>
      </c>
      <c r="D403" t="s">
        <v>51</v>
      </c>
      <c r="E403" t="s">
        <v>26</v>
      </c>
      <c r="F403">
        <v>409.71</v>
      </c>
      <c r="G403">
        <v>1.83</v>
      </c>
      <c r="H403">
        <v>430.39</v>
      </c>
      <c r="I403">
        <v>1.65</v>
      </c>
      <c r="J403">
        <v>-20.68</v>
      </c>
      <c r="K403">
        <v>2.4700000000000002</v>
      </c>
    </row>
    <row r="404" spans="1:11" x14ac:dyDescent="0.25">
      <c r="A404" t="str">
        <f t="shared" si="6"/>
        <v>2018RY3WA</v>
      </c>
      <c r="B404">
        <v>2018</v>
      </c>
      <c r="C404" t="s">
        <v>8</v>
      </c>
      <c r="D404" t="s">
        <v>51</v>
      </c>
      <c r="E404" t="s">
        <v>26</v>
      </c>
      <c r="F404">
        <v>414.9</v>
      </c>
      <c r="G404">
        <v>1.74</v>
      </c>
      <c r="H404">
        <v>430.77</v>
      </c>
      <c r="I404">
        <v>1.66</v>
      </c>
      <c r="J404">
        <v>-15.86</v>
      </c>
      <c r="K404">
        <v>2.41</v>
      </c>
    </row>
    <row r="405" spans="1:11" x14ac:dyDescent="0.25">
      <c r="A405" t="str">
        <f t="shared" si="6"/>
        <v>2019RY3WA</v>
      </c>
      <c r="B405">
        <v>2019</v>
      </c>
      <c r="C405" t="s">
        <v>8</v>
      </c>
      <c r="D405" t="s">
        <v>51</v>
      </c>
      <c r="E405" t="s">
        <v>26</v>
      </c>
      <c r="F405">
        <v>416.93</v>
      </c>
      <c r="G405">
        <v>1.75</v>
      </c>
      <c r="H405">
        <v>433.47</v>
      </c>
      <c r="I405">
        <v>1.62</v>
      </c>
      <c r="J405">
        <v>-16.54</v>
      </c>
      <c r="K405">
        <v>2.38</v>
      </c>
    </row>
    <row r="406" spans="1:11" x14ac:dyDescent="0.25">
      <c r="A406" t="str">
        <f t="shared" si="6"/>
        <v>2021RY3WA</v>
      </c>
      <c r="B406">
        <v>2021</v>
      </c>
      <c r="C406" t="s">
        <v>8</v>
      </c>
      <c r="D406" t="s">
        <v>51</v>
      </c>
      <c r="E406" t="s">
        <v>26</v>
      </c>
      <c r="F406">
        <v>415.27</v>
      </c>
      <c r="G406">
        <v>1.84</v>
      </c>
      <c r="H406">
        <v>436.32</v>
      </c>
      <c r="I406">
        <v>1.72</v>
      </c>
      <c r="J406">
        <v>-21.05</v>
      </c>
      <c r="K406">
        <v>2.52</v>
      </c>
    </row>
    <row r="407" spans="1:11" x14ac:dyDescent="0.25">
      <c r="A407" t="str">
        <f t="shared" si="6"/>
        <v>2016RY5AAA</v>
      </c>
      <c r="B407">
        <v>2016</v>
      </c>
      <c r="C407" t="s">
        <v>8</v>
      </c>
      <c r="D407" t="s">
        <v>52</v>
      </c>
      <c r="E407" t="s">
        <v>30</v>
      </c>
      <c r="F407">
        <v>494.55</v>
      </c>
      <c r="G407">
        <v>0.61</v>
      </c>
      <c r="H407">
        <v>508.66</v>
      </c>
      <c r="I407">
        <v>0.54</v>
      </c>
      <c r="J407">
        <v>-14.11</v>
      </c>
      <c r="K407">
        <v>0.82</v>
      </c>
    </row>
    <row r="408" spans="1:11" x14ac:dyDescent="0.25">
      <c r="A408" t="str">
        <f t="shared" si="6"/>
        <v>2017RY5AAA</v>
      </c>
      <c r="B408">
        <v>2017</v>
      </c>
      <c r="C408" t="s">
        <v>8</v>
      </c>
      <c r="D408" t="s">
        <v>52</v>
      </c>
      <c r="E408" t="s">
        <v>30</v>
      </c>
      <c r="F408">
        <v>499.83</v>
      </c>
      <c r="G408">
        <v>0.62</v>
      </c>
      <c r="H408">
        <v>511.9</v>
      </c>
      <c r="I408">
        <v>0.55000000000000004</v>
      </c>
      <c r="J408">
        <v>-12.06</v>
      </c>
      <c r="K408">
        <v>0.83</v>
      </c>
    </row>
    <row r="409" spans="1:11" x14ac:dyDescent="0.25">
      <c r="A409" t="str">
        <f t="shared" si="6"/>
        <v>2018RY5AAA</v>
      </c>
      <c r="B409">
        <v>2018</v>
      </c>
      <c r="C409" t="s">
        <v>8</v>
      </c>
      <c r="D409" t="s">
        <v>52</v>
      </c>
      <c r="E409" t="s">
        <v>30</v>
      </c>
      <c r="F409">
        <v>505.09</v>
      </c>
      <c r="G409">
        <v>0.62</v>
      </c>
      <c r="H409">
        <v>513.75</v>
      </c>
      <c r="I409">
        <v>0.56999999999999995</v>
      </c>
      <c r="J409">
        <v>-8.66</v>
      </c>
      <c r="K409">
        <v>0.85</v>
      </c>
    </row>
    <row r="410" spans="1:11" x14ac:dyDescent="0.25">
      <c r="A410" t="str">
        <f t="shared" si="6"/>
        <v>2019RY5AAA</v>
      </c>
      <c r="B410">
        <v>2019</v>
      </c>
      <c r="C410" t="s">
        <v>8</v>
      </c>
      <c r="D410" t="s">
        <v>52</v>
      </c>
      <c r="E410" t="s">
        <v>30</v>
      </c>
      <c r="F410">
        <v>499.6</v>
      </c>
      <c r="G410">
        <v>0.56999999999999995</v>
      </c>
      <c r="H410">
        <v>512.84</v>
      </c>
      <c r="I410">
        <v>0.5</v>
      </c>
      <c r="J410">
        <v>-13.24</v>
      </c>
      <c r="K410">
        <v>0.76</v>
      </c>
    </row>
    <row r="411" spans="1:11" x14ac:dyDescent="0.25">
      <c r="A411" t="str">
        <f t="shared" si="6"/>
        <v>2021RY5AAA</v>
      </c>
      <c r="B411">
        <v>2021</v>
      </c>
      <c r="C411" t="s">
        <v>8</v>
      </c>
      <c r="D411" t="s">
        <v>52</v>
      </c>
      <c r="E411" t="s">
        <v>30</v>
      </c>
      <c r="F411">
        <v>505.05</v>
      </c>
      <c r="G411">
        <v>0.56999999999999995</v>
      </c>
      <c r="H411">
        <v>517.87</v>
      </c>
      <c r="I411">
        <v>0.51</v>
      </c>
      <c r="J411">
        <v>-12.81</v>
      </c>
      <c r="K411">
        <v>0.76</v>
      </c>
    </row>
    <row r="412" spans="1:11" x14ac:dyDescent="0.25">
      <c r="A412" t="str">
        <f t="shared" si="6"/>
        <v>2016RY5ACT</v>
      </c>
      <c r="B412">
        <v>2016</v>
      </c>
      <c r="C412" t="s">
        <v>8</v>
      </c>
      <c r="D412" t="s">
        <v>52</v>
      </c>
      <c r="E412" t="s">
        <v>29</v>
      </c>
      <c r="F412">
        <v>507.87</v>
      </c>
      <c r="G412">
        <v>3.17</v>
      </c>
      <c r="H412">
        <v>520.29999999999995</v>
      </c>
      <c r="I412">
        <v>2.99</v>
      </c>
      <c r="J412">
        <v>-12.43</v>
      </c>
      <c r="K412">
        <v>4.3499999999999996</v>
      </c>
    </row>
    <row r="413" spans="1:11" x14ac:dyDescent="0.25">
      <c r="A413" t="str">
        <f t="shared" si="6"/>
        <v>2017RY5ACT</v>
      </c>
      <c r="B413">
        <v>2017</v>
      </c>
      <c r="C413" t="s">
        <v>8</v>
      </c>
      <c r="D413" t="s">
        <v>52</v>
      </c>
      <c r="E413" t="s">
        <v>29</v>
      </c>
      <c r="F413">
        <v>514.78</v>
      </c>
      <c r="G413">
        <v>3.44</v>
      </c>
      <c r="H413">
        <v>525.69000000000005</v>
      </c>
      <c r="I413">
        <v>3.16</v>
      </c>
      <c r="J413">
        <v>-10.91</v>
      </c>
      <c r="K413">
        <v>4.67</v>
      </c>
    </row>
    <row r="414" spans="1:11" x14ac:dyDescent="0.25">
      <c r="A414" t="str">
        <f t="shared" si="6"/>
        <v>2018RY5ACT</v>
      </c>
      <c r="B414">
        <v>2018</v>
      </c>
      <c r="C414" t="s">
        <v>8</v>
      </c>
      <c r="D414" t="s">
        <v>52</v>
      </c>
      <c r="E414" t="s">
        <v>29</v>
      </c>
      <c r="F414">
        <v>518.77</v>
      </c>
      <c r="G414">
        <v>3.34</v>
      </c>
      <c r="H414">
        <v>535.47</v>
      </c>
      <c r="I414">
        <v>3.02</v>
      </c>
      <c r="J414">
        <v>-16.7</v>
      </c>
      <c r="K414">
        <v>4.51</v>
      </c>
    </row>
    <row r="415" spans="1:11" x14ac:dyDescent="0.25">
      <c r="A415" t="str">
        <f t="shared" si="6"/>
        <v>2019RY5ACT</v>
      </c>
      <c r="B415">
        <v>2019</v>
      </c>
      <c r="C415" t="s">
        <v>8</v>
      </c>
      <c r="D415" t="s">
        <v>52</v>
      </c>
      <c r="E415" t="s">
        <v>29</v>
      </c>
      <c r="F415">
        <v>512.17999999999995</v>
      </c>
      <c r="G415">
        <v>2.85</v>
      </c>
      <c r="H415">
        <v>523.30999999999995</v>
      </c>
      <c r="I415">
        <v>2.8</v>
      </c>
      <c r="J415">
        <v>-11.13</v>
      </c>
      <c r="K415">
        <v>4</v>
      </c>
    </row>
    <row r="416" spans="1:11" x14ac:dyDescent="0.25">
      <c r="A416" t="str">
        <f t="shared" si="6"/>
        <v>2021RY5ACT</v>
      </c>
      <c r="B416">
        <v>2021</v>
      </c>
      <c r="C416" t="s">
        <v>8</v>
      </c>
      <c r="D416" t="s">
        <v>52</v>
      </c>
      <c r="E416" t="s">
        <v>29</v>
      </c>
      <c r="F416">
        <v>513.23</v>
      </c>
      <c r="G416">
        <v>3.18</v>
      </c>
      <c r="H416">
        <v>526.41999999999996</v>
      </c>
      <c r="I416">
        <v>2.94</v>
      </c>
      <c r="J416">
        <v>-13.19</v>
      </c>
      <c r="K416">
        <v>4.33</v>
      </c>
    </row>
    <row r="417" spans="1:11" x14ac:dyDescent="0.25">
      <c r="A417" t="str">
        <f t="shared" si="6"/>
        <v>2016RY5NSW</v>
      </c>
      <c r="B417">
        <v>2016</v>
      </c>
      <c r="C417" t="s">
        <v>8</v>
      </c>
      <c r="D417" t="s">
        <v>52</v>
      </c>
      <c r="E417" t="s">
        <v>22</v>
      </c>
      <c r="F417">
        <v>495.63</v>
      </c>
      <c r="G417">
        <v>1.22</v>
      </c>
      <c r="H417">
        <v>510.09</v>
      </c>
      <c r="I417">
        <v>1.02</v>
      </c>
      <c r="J417">
        <v>-14.46</v>
      </c>
      <c r="K417">
        <v>1.59</v>
      </c>
    </row>
    <row r="418" spans="1:11" x14ac:dyDescent="0.25">
      <c r="A418" t="str">
        <f t="shared" si="6"/>
        <v>2017RY5NSW</v>
      </c>
      <c r="B418">
        <v>2017</v>
      </c>
      <c r="C418" t="s">
        <v>8</v>
      </c>
      <c r="D418" t="s">
        <v>52</v>
      </c>
      <c r="E418" t="s">
        <v>22</v>
      </c>
      <c r="F418">
        <v>502.28</v>
      </c>
      <c r="G418">
        <v>1.25</v>
      </c>
      <c r="H418">
        <v>513.96</v>
      </c>
      <c r="I418">
        <v>1.0900000000000001</v>
      </c>
      <c r="J418">
        <v>-11.68</v>
      </c>
      <c r="K418">
        <v>1.66</v>
      </c>
    </row>
    <row r="419" spans="1:11" x14ac:dyDescent="0.25">
      <c r="A419" t="str">
        <f t="shared" si="6"/>
        <v>2018RY5NSW</v>
      </c>
      <c r="B419">
        <v>2018</v>
      </c>
      <c r="C419" t="s">
        <v>8</v>
      </c>
      <c r="D419" t="s">
        <v>52</v>
      </c>
      <c r="E419" t="s">
        <v>22</v>
      </c>
      <c r="F419">
        <v>506.82</v>
      </c>
      <c r="G419">
        <v>1.23</v>
      </c>
      <c r="H419">
        <v>514.72</v>
      </c>
      <c r="I419">
        <v>1.1100000000000001</v>
      </c>
      <c r="J419">
        <v>-7.9</v>
      </c>
      <c r="K419">
        <v>1.65</v>
      </c>
    </row>
    <row r="420" spans="1:11" x14ac:dyDescent="0.25">
      <c r="A420" t="str">
        <f t="shared" si="6"/>
        <v>2019RY5NSW</v>
      </c>
      <c r="B420">
        <v>2019</v>
      </c>
      <c r="C420" t="s">
        <v>8</v>
      </c>
      <c r="D420" t="s">
        <v>52</v>
      </c>
      <c r="E420" t="s">
        <v>22</v>
      </c>
      <c r="F420">
        <v>501.33</v>
      </c>
      <c r="G420">
        <v>1.1200000000000001</v>
      </c>
      <c r="H420">
        <v>514.70000000000005</v>
      </c>
      <c r="I420">
        <v>0.97</v>
      </c>
      <c r="J420">
        <v>-13.37</v>
      </c>
      <c r="K420">
        <v>1.48</v>
      </c>
    </row>
    <row r="421" spans="1:11" x14ac:dyDescent="0.25">
      <c r="A421" t="str">
        <f t="shared" si="6"/>
        <v>2021RY5NSW</v>
      </c>
      <c r="B421">
        <v>2021</v>
      </c>
      <c r="C421" t="s">
        <v>8</v>
      </c>
      <c r="D421" t="s">
        <v>52</v>
      </c>
      <c r="E421" t="s">
        <v>22</v>
      </c>
      <c r="F421">
        <v>508.48</v>
      </c>
      <c r="G421">
        <v>1.1100000000000001</v>
      </c>
      <c r="H421">
        <v>520.29999999999995</v>
      </c>
      <c r="I421">
        <v>0.94</v>
      </c>
      <c r="J421">
        <v>-11.82</v>
      </c>
      <c r="K421">
        <v>1.45</v>
      </c>
    </row>
    <row r="422" spans="1:11" x14ac:dyDescent="0.25">
      <c r="A422" t="str">
        <f t="shared" si="6"/>
        <v>2016RY5NT</v>
      </c>
      <c r="B422">
        <v>2016</v>
      </c>
      <c r="C422" t="s">
        <v>8</v>
      </c>
      <c r="D422" t="s">
        <v>52</v>
      </c>
      <c r="E422" t="s">
        <v>28</v>
      </c>
      <c r="F422">
        <v>412.68</v>
      </c>
      <c r="G422">
        <v>11.45</v>
      </c>
      <c r="H422">
        <v>430.15</v>
      </c>
      <c r="I422">
        <v>11.52</v>
      </c>
      <c r="J422">
        <v>-17.47</v>
      </c>
      <c r="K422">
        <v>16.239999999999998</v>
      </c>
    </row>
    <row r="423" spans="1:11" x14ac:dyDescent="0.25">
      <c r="A423" t="str">
        <f t="shared" si="6"/>
        <v>2017RY5NT</v>
      </c>
      <c r="B423">
        <v>2017</v>
      </c>
      <c r="C423" t="s">
        <v>8</v>
      </c>
      <c r="D423" t="s">
        <v>52</v>
      </c>
      <c r="E423" t="s">
        <v>28</v>
      </c>
      <c r="F423">
        <v>423.69</v>
      </c>
      <c r="G423">
        <v>9.26</v>
      </c>
      <c r="H423">
        <v>436.06</v>
      </c>
      <c r="I423">
        <v>8.7100000000000009</v>
      </c>
      <c r="J423">
        <v>-12.36</v>
      </c>
      <c r="K423">
        <v>12.71</v>
      </c>
    </row>
    <row r="424" spans="1:11" x14ac:dyDescent="0.25">
      <c r="A424" t="str">
        <f t="shared" si="6"/>
        <v>2018RY5NT</v>
      </c>
      <c r="B424">
        <v>2018</v>
      </c>
      <c r="C424" t="s">
        <v>8</v>
      </c>
      <c r="D424" t="s">
        <v>52</v>
      </c>
      <c r="E424" t="s">
        <v>28</v>
      </c>
      <c r="F424">
        <v>428.18</v>
      </c>
      <c r="G424">
        <v>9.86</v>
      </c>
      <c r="H424">
        <v>434.1</v>
      </c>
      <c r="I424">
        <v>10.35</v>
      </c>
      <c r="J424">
        <v>-5.93</v>
      </c>
      <c r="K424">
        <v>14.29</v>
      </c>
    </row>
    <row r="425" spans="1:11" x14ac:dyDescent="0.25">
      <c r="A425" t="str">
        <f t="shared" si="6"/>
        <v>2019RY5NT</v>
      </c>
      <c r="B425">
        <v>2019</v>
      </c>
      <c r="C425" t="s">
        <v>8</v>
      </c>
      <c r="D425" t="s">
        <v>52</v>
      </c>
      <c r="E425" t="s">
        <v>28</v>
      </c>
      <c r="F425">
        <v>414.83</v>
      </c>
      <c r="G425">
        <v>10.45</v>
      </c>
      <c r="H425">
        <v>439.76</v>
      </c>
      <c r="I425">
        <v>9.9</v>
      </c>
      <c r="J425">
        <v>-24.93</v>
      </c>
      <c r="K425">
        <v>14.4</v>
      </c>
    </row>
    <row r="426" spans="1:11" x14ac:dyDescent="0.25">
      <c r="A426" t="str">
        <f t="shared" si="6"/>
        <v>2021RY5NT</v>
      </c>
      <c r="B426">
        <v>2021</v>
      </c>
      <c r="C426" t="s">
        <v>8</v>
      </c>
      <c r="D426" t="s">
        <v>52</v>
      </c>
      <c r="E426" t="s">
        <v>28</v>
      </c>
      <c r="F426">
        <v>430.91</v>
      </c>
      <c r="G426">
        <v>8.68</v>
      </c>
      <c r="H426">
        <v>442.63</v>
      </c>
      <c r="I426">
        <v>9.32</v>
      </c>
      <c r="J426">
        <v>-11.72</v>
      </c>
      <c r="K426">
        <v>12.73</v>
      </c>
    </row>
    <row r="427" spans="1:11" x14ac:dyDescent="0.25">
      <c r="A427" t="str">
        <f t="shared" si="6"/>
        <v>2016RY5QLD</v>
      </c>
      <c r="B427">
        <v>2016</v>
      </c>
      <c r="C427" t="s">
        <v>8</v>
      </c>
      <c r="D427" t="s">
        <v>52</v>
      </c>
      <c r="E427" t="s">
        <v>24</v>
      </c>
      <c r="F427">
        <v>493.25</v>
      </c>
      <c r="G427">
        <v>1.27</v>
      </c>
      <c r="H427">
        <v>507.2</v>
      </c>
      <c r="I427">
        <v>1.1399999999999999</v>
      </c>
      <c r="J427">
        <v>-13.96</v>
      </c>
      <c r="K427">
        <v>1.71</v>
      </c>
    </row>
    <row r="428" spans="1:11" x14ac:dyDescent="0.25">
      <c r="A428" t="str">
        <f t="shared" si="6"/>
        <v>2017RY5QLD</v>
      </c>
      <c r="B428">
        <v>2017</v>
      </c>
      <c r="C428" t="s">
        <v>8</v>
      </c>
      <c r="D428" t="s">
        <v>52</v>
      </c>
      <c r="E428" t="s">
        <v>24</v>
      </c>
      <c r="F428">
        <v>497.01</v>
      </c>
      <c r="G428">
        <v>1.29</v>
      </c>
      <c r="H428">
        <v>508.94</v>
      </c>
      <c r="I428">
        <v>1.1200000000000001</v>
      </c>
      <c r="J428">
        <v>-11.93</v>
      </c>
      <c r="K428">
        <v>1.71</v>
      </c>
    </row>
    <row r="429" spans="1:11" x14ac:dyDescent="0.25">
      <c r="A429" t="str">
        <f t="shared" si="6"/>
        <v>2018RY5QLD</v>
      </c>
      <c r="B429">
        <v>2018</v>
      </c>
      <c r="C429" t="s">
        <v>8</v>
      </c>
      <c r="D429" t="s">
        <v>52</v>
      </c>
      <c r="E429" t="s">
        <v>24</v>
      </c>
      <c r="F429">
        <v>501.86</v>
      </c>
      <c r="G429">
        <v>1.4</v>
      </c>
      <c r="H429">
        <v>510.49</v>
      </c>
      <c r="I429">
        <v>1.25</v>
      </c>
      <c r="J429">
        <v>-8.6300000000000008</v>
      </c>
      <c r="K429">
        <v>1.88</v>
      </c>
    </row>
    <row r="430" spans="1:11" x14ac:dyDescent="0.25">
      <c r="A430" t="str">
        <f t="shared" si="6"/>
        <v>2019RY5QLD</v>
      </c>
      <c r="B430">
        <v>2019</v>
      </c>
      <c r="C430" t="s">
        <v>8</v>
      </c>
      <c r="D430" t="s">
        <v>52</v>
      </c>
      <c r="E430" t="s">
        <v>24</v>
      </c>
      <c r="F430">
        <v>495.07</v>
      </c>
      <c r="G430">
        <v>1.28</v>
      </c>
      <c r="H430">
        <v>509.07</v>
      </c>
      <c r="I430">
        <v>1.1200000000000001</v>
      </c>
      <c r="J430">
        <v>-14</v>
      </c>
      <c r="K430">
        <v>1.7</v>
      </c>
    </row>
    <row r="431" spans="1:11" x14ac:dyDescent="0.25">
      <c r="A431" t="str">
        <f t="shared" si="6"/>
        <v>2021RY5QLD</v>
      </c>
      <c r="B431">
        <v>2021</v>
      </c>
      <c r="C431" t="s">
        <v>8</v>
      </c>
      <c r="D431" t="s">
        <v>52</v>
      </c>
      <c r="E431" t="s">
        <v>24</v>
      </c>
      <c r="F431">
        <v>499.2</v>
      </c>
      <c r="G431">
        <v>1.33</v>
      </c>
      <c r="H431">
        <v>512</v>
      </c>
      <c r="I431">
        <v>1.1599999999999999</v>
      </c>
      <c r="J431">
        <v>-12.8</v>
      </c>
      <c r="K431">
        <v>1.77</v>
      </c>
    </row>
    <row r="432" spans="1:11" x14ac:dyDescent="0.25">
      <c r="A432" t="str">
        <f t="shared" si="6"/>
        <v>2016RY5SA</v>
      </c>
      <c r="B432">
        <v>2016</v>
      </c>
      <c r="C432" t="s">
        <v>8</v>
      </c>
      <c r="D432" t="s">
        <v>52</v>
      </c>
      <c r="E432" t="s">
        <v>25</v>
      </c>
      <c r="F432">
        <v>481.89</v>
      </c>
      <c r="G432">
        <v>1.91</v>
      </c>
      <c r="H432">
        <v>499.56</v>
      </c>
      <c r="I432">
        <v>1.77</v>
      </c>
      <c r="J432">
        <v>-17.670000000000002</v>
      </c>
      <c r="K432">
        <v>2.6</v>
      </c>
    </row>
    <row r="433" spans="1:11" x14ac:dyDescent="0.25">
      <c r="A433" t="str">
        <f t="shared" si="6"/>
        <v>2017RY5SA</v>
      </c>
      <c r="B433">
        <v>2017</v>
      </c>
      <c r="C433" t="s">
        <v>8</v>
      </c>
      <c r="D433" t="s">
        <v>52</v>
      </c>
      <c r="E433" t="s">
        <v>25</v>
      </c>
      <c r="F433">
        <v>486.55</v>
      </c>
      <c r="G433">
        <v>1.88</v>
      </c>
      <c r="H433">
        <v>502.06</v>
      </c>
      <c r="I433">
        <v>1.88</v>
      </c>
      <c r="J433">
        <v>-15.52</v>
      </c>
      <c r="K433">
        <v>2.66</v>
      </c>
    </row>
    <row r="434" spans="1:11" x14ac:dyDescent="0.25">
      <c r="A434" t="str">
        <f t="shared" si="6"/>
        <v>2018RY5SA</v>
      </c>
      <c r="B434">
        <v>2018</v>
      </c>
      <c r="C434" t="s">
        <v>8</v>
      </c>
      <c r="D434" t="s">
        <v>52</v>
      </c>
      <c r="E434" t="s">
        <v>25</v>
      </c>
      <c r="F434">
        <v>492.4</v>
      </c>
      <c r="G434">
        <v>2.0499999999999998</v>
      </c>
      <c r="H434">
        <v>503.39</v>
      </c>
      <c r="I434">
        <v>1.79</v>
      </c>
      <c r="J434">
        <v>-10.99</v>
      </c>
      <c r="K434">
        <v>2.72</v>
      </c>
    </row>
    <row r="435" spans="1:11" x14ac:dyDescent="0.25">
      <c r="A435" t="str">
        <f t="shared" si="6"/>
        <v>2019RY5SA</v>
      </c>
      <c r="B435">
        <v>2019</v>
      </c>
      <c r="C435" t="s">
        <v>8</v>
      </c>
      <c r="D435" t="s">
        <v>52</v>
      </c>
      <c r="E435" t="s">
        <v>25</v>
      </c>
      <c r="F435">
        <v>489.17</v>
      </c>
      <c r="G435">
        <v>1.8</v>
      </c>
      <c r="H435">
        <v>504.59</v>
      </c>
      <c r="I435">
        <v>1.52</v>
      </c>
      <c r="J435">
        <v>-15.42</v>
      </c>
      <c r="K435">
        <v>2.35</v>
      </c>
    </row>
    <row r="436" spans="1:11" x14ac:dyDescent="0.25">
      <c r="A436" t="str">
        <f t="shared" si="6"/>
        <v>2021RY5SA</v>
      </c>
      <c r="B436">
        <v>2021</v>
      </c>
      <c r="C436" t="s">
        <v>8</v>
      </c>
      <c r="D436" t="s">
        <v>52</v>
      </c>
      <c r="E436" t="s">
        <v>25</v>
      </c>
      <c r="F436">
        <v>494.97</v>
      </c>
      <c r="G436">
        <v>1.69</v>
      </c>
      <c r="H436">
        <v>507.98</v>
      </c>
      <c r="I436">
        <v>1.58</v>
      </c>
      <c r="J436">
        <v>-13.02</v>
      </c>
      <c r="K436">
        <v>2.3199999999999998</v>
      </c>
    </row>
    <row r="437" spans="1:11" x14ac:dyDescent="0.25">
      <c r="A437" t="str">
        <f t="shared" si="6"/>
        <v>2016RY5TAS</v>
      </c>
      <c r="B437">
        <v>2016</v>
      </c>
      <c r="C437" t="s">
        <v>8</v>
      </c>
      <c r="D437" t="s">
        <v>52</v>
      </c>
      <c r="E437" t="s">
        <v>27</v>
      </c>
      <c r="F437">
        <v>487.56</v>
      </c>
      <c r="G437">
        <v>3.48</v>
      </c>
      <c r="H437">
        <v>503.79</v>
      </c>
      <c r="I437">
        <v>3.21</v>
      </c>
      <c r="J437">
        <v>-16.23</v>
      </c>
      <c r="K437">
        <v>4.74</v>
      </c>
    </row>
    <row r="438" spans="1:11" x14ac:dyDescent="0.25">
      <c r="A438" t="str">
        <f t="shared" si="6"/>
        <v>2017RY5TAS</v>
      </c>
      <c r="B438">
        <v>2017</v>
      </c>
      <c r="C438" t="s">
        <v>8</v>
      </c>
      <c r="D438" t="s">
        <v>52</v>
      </c>
      <c r="E438" t="s">
        <v>27</v>
      </c>
      <c r="F438">
        <v>489.2</v>
      </c>
      <c r="G438">
        <v>3.77</v>
      </c>
      <c r="H438">
        <v>509.5</v>
      </c>
      <c r="I438">
        <v>3.44</v>
      </c>
      <c r="J438">
        <v>-20.3</v>
      </c>
      <c r="K438">
        <v>5.0999999999999996</v>
      </c>
    </row>
    <row r="439" spans="1:11" x14ac:dyDescent="0.25">
      <c r="A439" t="str">
        <f t="shared" si="6"/>
        <v>2018RY5TAS</v>
      </c>
      <c r="B439">
        <v>2018</v>
      </c>
      <c r="C439" t="s">
        <v>8</v>
      </c>
      <c r="D439" t="s">
        <v>52</v>
      </c>
      <c r="E439" t="s">
        <v>27</v>
      </c>
      <c r="F439">
        <v>487.89</v>
      </c>
      <c r="G439">
        <v>3.25</v>
      </c>
      <c r="H439">
        <v>506.3</v>
      </c>
      <c r="I439">
        <v>3.17</v>
      </c>
      <c r="J439">
        <v>-18.41</v>
      </c>
      <c r="K439">
        <v>4.54</v>
      </c>
    </row>
    <row r="440" spans="1:11" x14ac:dyDescent="0.25">
      <c r="A440" t="str">
        <f t="shared" si="6"/>
        <v>2019RY5TAS</v>
      </c>
      <c r="B440">
        <v>2019</v>
      </c>
      <c r="C440" t="s">
        <v>8</v>
      </c>
      <c r="D440" t="s">
        <v>52</v>
      </c>
      <c r="E440" t="s">
        <v>27</v>
      </c>
      <c r="F440">
        <v>491.32</v>
      </c>
      <c r="G440">
        <v>2.72</v>
      </c>
      <c r="H440">
        <v>505.29</v>
      </c>
      <c r="I440">
        <v>2.5099999999999998</v>
      </c>
      <c r="J440">
        <v>-13.97</v>
      </c>
      <c r="K440">
        <v>3.7</v>
      </c>
    </row>
    <row r="441" spans="1:11" x14ac:dyDescent="0.25">
      <c r="A441" t="str">
        <f t="shared" si="6"/>
        <v>2021RY5TAS</v>
      </c>
      <c r="B441">
        <v>2021</v>
      </c>
      <c r="C441" t="s">
        <v>8</v>
      </c>
      <c r="D441" t="s">
        <v>52</v>
      </c>
      <c r="E441" t="s">
        <v>27</v>
      </c>
      <c r="F441">
        <v>493.09</v>
      </c>
      <c r="G441">
        <v>2.89</v>
      </c>
      <c r="H441">
        <v>509.03</v>
      </c>
      <c r="I441">
        <v>2.61</v>
      </c>
      <c r="J441">
        <v>-15.94</v>
      </c>
      <c r="K441">
        <v>3.89</v>
      </c>
    </row>
    <row r="442" spans="1:11" x14ac:dyDescent="0.25">
      <c r="A442" t="str">
        <f t="shared" si="6"/>
        <v>2016RY5VIC</v>
      </c>
      <c r="B442">
        <v>2016</v>
      </c>
      <c r="C442" t="s">
        <v>8</v>
      </c>
      <c r="D442" t="s">
        <v>52</v>
      </c>
      <c r="E442" t="s">
        <v>23</v>
      </c>
      <c r="F442">
        <v>505.22</v>
      </c>
      <c r="G442">
        <v>1.01</v>
      </c>
      <c r="H442">
        <v>517.22</v>
      </c>
      <c r="I442">
        <v>0.93</v>
      </c>
      <c r="J442">
        <v>-12</v>
      </c>
      <c r="K442">
        <v>1.38</v>
      </c>
    </row>
    <row r="443" spans="1:11" x14ac:dyDescent="0.25">
      <c r="A443" t="str">
        <f t="shared" si="6"/>
        <v>2017RY5VIC</v>
      </c>
      <c r="B443">
        <v>2017</v>
      </c>
      <c r="C443" t="s">
        <v>8</v>
      </c>
      <c r="D443" t="s">
        <v>52</v>
      </c>
      <c r="E443" t="s">
        <v>23</v>
      </c>
      <c r="F443">
        <v>509.32</v>
      </c>
      <c r="G443">
        <v>1.03</v>
      </c>
      <c r="H443">
        <v>520.04</v>
      </c>
      <c r="I443">
        <v>0.95</v>
      </c>
      <c r="J443">
        <v>-10.72</v>
      </c>
      <c r="K443">
        <v>1.4</v>
      </c>
    </row>
    <row r="444" spans="1:11" x14ac:dyDescent="0.25">
      <c r="A444" t="str">
        <f t="shared" si="6"/>
        <v>2018RY5VIC</v>
      </c>
      <c r="B444">
        <v>2018</v>
      </c>
      <c r="C444" t="s">
        <v>8</v>
      </c>
      <c r="D444" t="s">
        <v>52</v>
      </c>
      <c r="E444" t="s">
        <v>23</v>
      </c>
      <c r="F444">
        <v>516.51</v>
      </c>
      <c r="G444">
        <v>1.05</v>
      </c>
      <c r="H444">
        <v>523.45000000000005</v>
      </c>
      <c r="I444">
        <v>1.01</v>
      </c>
      <c r="J444">
        <v>-6.94</v>
      </c>
      <c r="K444">
        <v>1.46</v>
      </c>
    </row>
    <row r="445" spans="1:11" x14ac:dyDescent="0.25">
      <c r="A445" t="str">
        <f t="shared" si="6"/>
        <v>2019RY5VIC</v>
      </c>
      <c r="B445">
        <v>2019</v>
      </c>
      <c r="C445" t="s">
        <v>8</v>
      </c>
      <c r="D445" t="s">
        <v>52</v>
      </c>
      <c r="E445" t="s">
        <v>23</v>
      </c>
      <c r="F445">
        <v>509.31</v>
      </c>
      <c r="G445">
        <v>0.96</v>
      </c>
      <c r="H445">
        <v>520.62</v>
      </c>
      <c r="I445">
        <v>0.9</v>
      </c>
      <c r="J445">
        <v>-11.31</v>
      </c>
      <c r="K445">
        <v>1.32</v>
      </c>
    </row>
    <row r="446" spans="1:11" x14ac:dyDescent="0.25">
      <c r="A446" t="str">
        <f t="shared" si="6"/>
        <v>2021RY5VIC</v>
      </c>
      <c r="B446">
        <v>2021</v>
      </c>
      <c r="C446" t="s">
        <v>8</v>
      </c>
      <c r="D446" t="s">
        <v>52</v>
      </c>
      <c r="E446" t="s">
        <v>23</v>
      </c>
      <c r="F446">
        <v>515.76</v>
      </c>
      <c r="G446">
        <v>0.94</v>
      </c>
      <c r="H446">
        <v>528.29999999999995</v>
      </c>
      <c r="I446">
        <v>0.89</v>
      </c>
      <c r="J446">
        <v>-12.53</v>
      </c>
      <c r="K446">
        <v>1.29</v>
      </c>
    </row>
    <row r="447" spans="1:11" x14ac:dyDescent="0.25">
      <c r="A447" t="str">
        <f t="shared" si="6"/>
        <v>2016RY5WA</v>
      </c>
      <c r="B447">
        <v>2016</v>
      </c>
      <c r="C447" t="s">
        <v>8</v>
      </c>
      <c r="D447" t="s">
        <v>52</v>
      </c>
      <c r="E447" t="s">
        <v>26</v>
      </c>
      <c r="F447">
        <v>486.06</v>
      </c>
      <c r="G447">
        <v>1.73</v>
      </c>
      <c r="H447">
        <v>501.56</v>
      </c>
      <c r="I447">
        <v>1.62</v>
      </c>
      <c r="J447">
        <v>-15.5</v>
      </c>
      <c r="K447">
        <v>2.37</v>
      </c>
    </row>
    <row r="448" spans="1:11" x14ac:dyDescent="0.25">
      <c r="A448" t="str">
        <f t="shared" si="6"/>
        <v>2017RY5WA</v>
      </c>
      <c r="B448">
        <v>2017</v>
      </c>
      <c r="C448" t="s">
        <v>8</v>
      </c>
      <c r="D448" t="s">
        <v>52</v>
      </c>
      <c r="E448" t="s">
        <v>26</v>
      </c>
      <c r="F448">
        <v>492.49</v>
      </c>
      <c r="G448">
        <v>1.79</v>
      </c>
      <c r="H448">
        <v>505.68</v>
      </c>
      <c r="I448">
        <v>1.58</v>
      </c>
      <c r="J448">
        <v>-13.18</v>
      </c>
      <c r="K448">
        <v>2.38</v>
      </c>
    </row>
    <row r="449" spans="1:11" x14ac:dyDescent="0.25">
      <c r="A449" t="str">
        <f t="shared" si="6"/>
        <v>2018RY5WA</v>
      </c>
      <c r="B449">
        <v>2018</v>
      </c>
      <c r="C449" t="s">
        <v>8</v>
      </c>
      <c r="D449" t="s">
        <v>52</v>
      </c>
      <c r="E449" t="s">
        <v>26</v>
      </c>
      <c r="F449">
        <v>497.3</v>
      </c>
      <c r="G449">
        <v>1.66</v>
      </c>
      <c r="H449">
        <v>508.09</v>
      </c>
      <c r="I449">
        <v>1.54</v>
      </c>
      <c r="J449">
        <v>-10.79</v>
      </c>
      <c r="K449">
        <v>2.2599999999999998</v>
      </c>
    </row>
    <row r="450" spans="1:11" x14ac:dyDescent="0.25">
      <c r="A450" t="str">
        <f t="shared" si="6"/>
        <v>2019RY5WA</v>
      </c>
      <c r="B450">
        <v>2019</v>
      </c>
      <c r="C450" t="s">
        <v>8</v>
      </c>
      <c r="D450" t="s">
        <v>52</v>
      </c>
      <c r="E450" t="s">
        <v>26</v>
      </c>
      <c r="F450">
        <v>496.22</v>
      </c>
      <c r="G450">
        <v>1.49</v>
      </c>
      <c r="H450">
        <v>509.41</v>
      </c>
      <c r="I450">
        <v>1.32</v>
      </c>
      <c r="J450">
        <v>-13.2</v>
      </c>
      <c r="K450">
        <v>1.99</v>
      </c>
    </row>
    <row r="451" spans="1:11" x14ac:dyDescent="0.25">
      <c r="A451" t="str">
        <f t="shared" ref="A451:A514" si="7">B451&amp;C451&amp;D451&amp;E451</f>
        <v>2021RY5WA</v>
      </c>
      <c r="B451">
        <v>2021</v>
      </c>
      <c r="C451" t="s">
        <v>8</v>
      </c>
      <c r="D451" t="s">
        <v>52</v>
      </c>
      <c r="E451" t="s">
        <v>26</v>
      </c>
      <c r="F451">
        <v>496.84</v>
      </c>
      <c r="G451">
        <v>1.53</v>
      </c>
      <c r="H451">
        <v>512.58000000000004</v>
      </c>
      <c r="I451">
        <v>1.32</v>
      </c>
      <c r="J451">
        <v>-15.75</v>
      </c>
      <c r="K451">
        <v>2.02</v>
      </c>
    </row>
    <row r="452" spans="1:11" x14ac:dyDescent="0.25">
      <c r="A452" t="str">
        <f t="shared" si="7"/>
        <v>2016RY7AAA</v>
      </c>
      <c r="B452">
        <v>2016</v>
      </c>
      <c r="C452" t="s">
        <v>8</v>
      </c>
      <c r="D452" t="s">
        <v>53</v>
      </c>
      <c r="E452" t="s">
        <v>30</v>
      </c>
      <c r="F452">
        <v>536.37</v>
      </c>
      <c r="G452">
        <v>0.9</v>
      </c>
      <c r="H452">
        <v>545.53</v>
      </c>
      <c r="I452">
        <v>0.82</v>
      </c>
      <c r="J452">
        <v>-9.16</v>
      </c>
      <c r="K452">
        <v>1.22</v>
      </c>
    </row>
    <row r="453" spans="1:11" x14ac:dyDescent="0.25">
      <c r="A453" t="str">
        <f t="shared" si="7"/>
        <v>2017RY7AAA</v>
      </c>
      <c r="B453">
        <v>2017</v>
      </c>
      <c r="C453" t="s">
        <v>8</v>
      </c>
      <c r="D453" t="s">
        <v>53</v>
      </c>
      <c r="E453" t="s">
        <v>30</v>
      </c>
      <c r="F453">
        <v>538.14</v>
      </c>
      <c r="G453">
        <v>0.96</v>
      </c>
      <c r="H453">
        <v>551.67999999999995</v>
      </c>
      <c r="I453">
        <v>0.83</v>
      </c>
      <c r="J453">
        <v>-13.55</v>
      </c>
      <c r="K453">
        <v>1.27</v>
      </c>
    </row>
    <row r="454" spans="1:11" x14ac:dyDescent="0.25">
      <c r="A454" t="str">
        <f t="shared" si="7"/>
        <v>2018RY7AAA</v>
      </c>
      <c r="B454">
        <v>2018</v>
      </c>
      <c r="C454" t="s">
        <v>8</v>
      </c>
      <c r="D454" t="s">
        <v>53</v>
      </c>
      <c r="E454" t="s">
        <v>30</v>
      </c>
      <c r="F454">
        <v>536.67999999999995</v>
      </c>
      <c r="G454">
        <v>0.96</v>
      </c>
      <c r="H454">
        <v>547.94000000000005</v>
      </c>
      <c r="I454">
        <v>0.84</v>
      </c>
      <c r="J454">
        <v>-11.26</v>
      </c>
      <c r="K454">
        <v>1.27</v>
      </c>
    </row>
    <row r="455" spans="1:11" x14ac:dyDescent="0.25">
      <c r="A455" t="str">
        <f t="shared" si="7"/>
        <v>2019RY7AAA</v>
      </c>
      <c r="B455">
        <v>2019</v>
      </c>
      <c r="C455" t="s">
        <v>8</v>
      </c>
      <c r="D455" t="s">
        <v>53</v>
      </c>
      <c r="E455" t="s">
        <v>30</v>
      </c>
      <c r="F455">
        <v>540.19000000000005</v>
      </c>
      <c r="G455">
        <v>0.91</v>
      </c>
      <c r="H455">
        <v>552.6</v>
      </c>
      <c r="I455">
        <v>0.79</v>
      </c>
      <c r="J455">
        <v>-12.41</v>
      </c>
      <c r="K455">
        <v>1.2</v>
      </c>
    </row>
    <row r="456" spans="1:11" x14ac:dyDescent="0.25">
      <c r="A456" t="str">
        <f t="shared" si="7"/>
        <v>2021RY7AAA</v>
      </c>
      <c r="B456">
        <v>2021</v>
      </c>
      <c r="C456" t="s">
        <v>8</v>
      </c>
      <c r="D456" t="s">
        <v>53</v>
      </c>
      <c r="E456" t="s">
        <v>30</v>
      </c>
      <c r="F456">
        <v>535.47</v>
      </c>
      <c r="G456">
        <v>0.92</v>
      </c>
      <c r="H456">
        <v>549.41</v>
      </c>
      <c r="I456">
        <v>0.79</v>
      </c>
      <c r="J456">
        <v>-13.94</v>
      </c>
      <c r="K456">
        <v>1.22</v>
      </c>
    </row>
    <row r="457" spans="1:11" x14ac:dyDescent="0.25">
      <c r="A457" t="str">
        <f t="shared" si="7"/>
        <v>2016RY7ACT</v>
      </c>
      <c r="B457">
        <v>2016</v>
      </c>
      <c r="C457" t="s">
        <v>8</v>
      </c>
      <c r="D457" t="s">
        <v>53</v>
      </c>
      <c r="E457" t="s">
        <v>29</v>
      </c>
      <c r="F457">
        <v>553.30999999999995</v>
      </c>
      <c r="G457">
        <v>4.6500000000000004</v>
      </c>
      <c r="H457">
        <v>562.79999999999995</v>
      </c>
      <c r="I457">
        <v>4.68</v>
      </c>
      <c r="J457">
        <v>-9.49</v>
      </c>
      <c r="K457">
        <v>6.6</v>
      </c>
    </row>
    <row r="458" spans="1:11" x14ac:dyDescent="0.25">
      <c r="A458" t="str">
        <f t="shared" si="7"/>
        <v>2017RY7ACT</v>
      </c>
      <c r="B458">
        <v>2017</v>
      </c>
      <c r="C458" t="s">
        <v>8</v>
      </c>
      <c r="D458" t="s">
        <v>53</v>
      </c>
      <c r="E458" t="s">
        <v>29</v>
      </c>
      <c r="F458">
        <v>555.58000000000004</v>
      </c>
      <c r="G458">
        <v>5.23</v>
      </c>
      <c r="H458">
        <v>568.26</v>
      </c>
      <c r="I458">
        <v>4.38</v>
      </c>
      <c r="J458">
        <v>-12.69</v>
      </c>
      <c r="K458">
        <v>6.83</v>
      </c>
    </row>
    <row r="459" spans="1:11" x14ac:dyDescent="0.25">
      <c r="A459" t="str">
        <f t="shared" si="7"/>
        <v>2018RY7ACT</v>
      </c>
      <c r="B459">
        <v>2018</v>
      </c>
      <c r="C459" t="s">
        <v>8</v>
      </c>
      <c r="D459" t="s">
        <v>53</v>
      </c>
      <c r="E459" t="s">
        <v>29</v>
      </c>
      <c r="F459">
        <v>558.64</v>
      </c>
      <c r="G459">
        <v>5.29</v>
      </c>
      <c r="H459">
        <v>571.84</v>
      </c>
      <c r="I459">
        <v>4.47</v>
      </c>
      <c r="J459">
        <v>-13.2</v>
      </c>
      <c r="K459">
        <v>6.92</v>
      </c>
    </row>
    <row r="460" spans="1:11" x14ac:dyDescent="0.25">
      <c r="A460" t="str">
        <f t="shared" si="7"/>
        <v>2019RY7ACT</v>
      </c>
      <c r="B460">
        <v>2019</v>
      </c>
      <c r="C460" t="s">
        <v>8</v>
      </c>
      <c r="D460" t="s">
        <v>53</v>
      </c>
      <c r="E460" t="s">
        <v>29</v>
      </c>
      <c r="F460">
        <v>551.52</v>
      </c>
      <c r="G460">
        <v>4.9400000000000004</v>
      </c>
      <c r="H460">
        <v>564.92999999999995</v>
      </c>
      <c r="I460">
        <v>4.09</v>
      </c>
      <c r="J460">
        <v>-13.41</v>
      </c>
      <c r="K460">
        <v>6.41</v>
      </c>
    </row>
    <row r="461" spans="1:11" x14ac:dyDescent="0.25">
      <c r="A461" t="str">
        <f t="shared" si="7"/>
        <v>2021RY7ACT</v>
      </c>
      <c r="B461">
        <v>2021</v>
      </c>
      <c r="C461" t="s">
        <v>8</v>
      </c>
      <c r="D461" t="s">
        <v>53</v>
      </c>
      <c r="E461" t="s">
        <v>29</v>
      </c>
      <c r="F461">
        <v>545.01</v>
      </c>
      <c r="G461">
        <v>4.84</v>
      </c>
      <c r="H461">
        <v>557.72</v>
      </c>
      <c r="I461">
        <v>4.2300000000000004</v>
      </c>
      <c r="J461">
        <v>-12.71</v>
      </c>
      <c r="K461">
        <v>6.43</v>
      </c>
    </row>
    <row r="462" spans="1:11" x14ac:dyDescent="0.25">
      <c r="A462" t="str">
        <f t="shared" si="7"/>
        <v>2016RY7NSW</v>
      </c>
      <c r="B462">
        <v>2016</v>
      </c>
      <c r="C462" t="s">
        <v>8</v>
      </c>
      <c r="D462" t="s">
        <v>53</v>
      </c>
      <c r="E462" t="s">
        <v>22</v>
      </c>
      <c r="F462">
        <v>537.96</v>
      </c>
      <c r="G462">
        <v>1.86</v>
      </c>
      <c r="H462">
        <v>546.47</v>
      </c>
      <c r="I462">
        <v>1.65</v>
      </c>
      <c r="J462">
        <v>-8.51</v>
      </c>
      <c r="K462">
        <v>2.4900000000000002</v>
      </c>
    </row>
    <row r="463" spans="1:11" x14ac:dyDescent="0.25">
      <c r="A463" t="str">
        <f t="shared" si="7"/>
        <v>2017RY7NSW</v>
      </c>
      <c r="B463">
        <v>2017</v>
      </c>
      <c r="C463" t="s">
        <v>8</v>
      </c>
      <c r="D463" t="s">
        <v>53</v>
      </c>
      <c r="E463" t="s">
        <v>22</v>
      </c>
      <c r="F463">
        <v>541.29999999999995</v>
      </c>
      <c r="G463">
        <v>1.98</v>
      </c>
      <c r="H463">
        <v>554.29</v>
      </c>
      <c r="I463">
        <v>1.67</v>
      </c>
      <c r="J463">
        <v>-12.99</v>
      </c>
      <c r="K463">
        <v>2.59</v>
      </c>
    </row>
    <row r="464" spans="1:11" x14ac:dyDescent="0.25">
      <c r="A464" t="str">
        <f t="shared" si="7"/>
        <v>2018RY7NSW</v>
      </c>
      <c r="B464">
        <v>2018</v>
      </c>
      <c r="C464" t="s">
        <v>8</v>
      </c>
      <c r="D464" t="s">
        <v>53</v>
      </c>
      <c r="E464" t="s">
        <v>22</v>
      </c>
      <c r="F464">
        <v>538.33000000000004</v>
      </c>
      <c r="G464">
        <v>2.0499999999999998</v>
      </c>
      <c r="H464">
        <v>549.15</v>
      </c>
      <c r="I464">
        <v>1.68</v>
      </c>
      <c r="J464">
        <v>-10.81</v>
      </c>
      <c r="K464">
        <v>2.65</v>
      </c>
    </row>
    <row r="465" spans="1:11" x14ac:dyDescent="0.25">
      <c r="A465" t="str">
        <f t="shared" si="7"/>
        <v>2019RY7NSW</v>
      </c>
      <c r="B465">
        <v>2019</v>
      </c>
      <c r="C465" t="s">
        <v>8</v>
      </c>
      <c r="D465" t="s">
        <v>53</v>
      </c>
      <c r="E465" t="s">
        <v>22</v>
      </c>
      <c r="F465">
        <v>542.28</v>
      </c>
      <c r="G465">
        <v>1.95</v>
      </c>
      <c r="H465">
        <v>554.79</v>
      </c>
      <c r="I465">
        <v>1.65</v>
      </c>
      <c r="J465">
        <v>-12.51</v>
      </c>
      <c r="K465">
        <v>2.5499999999999998</v>
      </c>
    </row>
    <row r="466" spans="1:11" x14ac:dyDescent="0.25">
      <c r="A466" t="str">
        <f t="shared" si="7"/>
        <v>2021RY7NSW</v>
      </c>
      <c r="B466">
        <v>2021</v>
      </c>
      <c r="C466" t="s">
        <v>8</v>
      </c>
      <c r="D466" t="s">
        <v>53</v>
      </c>
      <c r="E466" t="s">
        <v>22</v>
      </c>
      <c r="F466">
        <v>537.08000000000004</v>
      </c>
      <c r="G466">
        <v>1.91</v>
      </c>
      <c r="H466">
        <v>550.41</v>
      </c>
      <c r="I466">
        <v>1.58</v>
      </c>
      <c r="J466">
        <v>-13.33</v>
      </c>
      <c r="K466">
        <v>2.4700000000000002</v>
      </c>
    </row>
    <row r="467" spans="1:11" x14ac:dyDescent="0.25">
      <c r="A467" t="str">
        <f t="shared" si="7"/>
        <v>2016RY7NT</v>
      </c>
      <c r="B467">
        <v>2016</v>
      </c>
      <c r="C467" t="s">
        <v>8</v>
      </c>
      <c r="D467" t="s">
        <v>53</v>
      </c>
      <c r="E467" t="s">
        <v>28</v>
      </c>
      <c r="F467">
        <v>467.07</v>
      </c>
      <c r="G467">
        <v>12.1</v>
      </c>
      <c r="H467">
        <v>478.79</v>
      </c>
      <c r="I467">
        <v>11.4</v>
      </c>
      <c r="J467">
        <v>-11.72</v>
      </c>
      <c r="K467">
        <v>16.63</v>
      </c>
    </row>
    <row r="468" spans="1:11" x14ac:dyDescent="0.25">
      <c r="A468" t="str">
        <f t="shared" si="7"/>
        <v>2017RY7NT</v>
      </c>
      <c r="B468">
        <v>2017</v>
      </c>
      <c r="C468" t="s">
        <v>8</v>
      </c>
      <c r="D468" t="s">
        <v>53</v>
      </c>
      <c r="E468" t="s">
        <v>28</v>
      </c>
      <c r="F468">
        <v>461.88</v>
      </c>
      <c r="G468">
        <v>12.95</v>
      </c>
      <c r="H468">
        <v>484.68</v>
      </c>
      <c r="I468">
        <v>11.84</v>
      </c>
      <c r="J468">
        <v>-22.8</v>
      </c>
      <c r="K468">
        <v>17.54</v>
      </c>
    </row>
    <row r="469" spans="1:11" x14ac:dyDescent="0.25">
      <c r="A469" t="str">
        <f t="shared" si="7"/>
        <v>2018RY7NT</v>
      </c>
      <c r="B469">
        <v>2018</v>
      </c>
      <c r="C469" t="s">
        <v>8</v>
      </c>
      <c r="D469" t="s">
        <v>53</v>
      </c>
      <c r="E469" t="s">
        <v>28</v>
      </c>
      <c r="F469">
        <v>470.04</v>
      </c>
      <c r="G469">
        <v>13.02</v>
      </c>
      <c r="H469">
        <v>480.02</v>
      </c>
      <c r="I469">
        <v>12.46</v>
      </c>
      <c r="J469">
        <v>-9.98</v>
      </c>
      <c r="K469">
        <v>18.02</v>
      </c>
    </row>
    <row r="470" spans="1:11" x14ac:dyDescent="0.25">
      <c r="A470" t="str">
        <f t="shared" si="7"/>
        <v>2019RY7NT</v>
      </c>
      <c r="B470">
        <v>2019</v>
      </c>
      <c r="C470" t="s">
        <v>8</v>
      </c>
      <c r="D470" t="s">
        <v>53</v>
      </c>
      <c r="E470" t="s">
        <v>28</v>
      </c>
      <c r="F470">
        <v>472.19</v>
      </c>
      <c r="G470">
        <v>11.86</v>
      </c>
      <c r="H470">
        <v>488.13</v>
      </c>
      <c r="I470">
        <v>11.05</v>
      </c>
      <c r="J470">
        <v>-15.94</v>
      </c>
      <c r="K470">
        <v>16.21</v>
      </c>
    </row>
    <row r="471" spans="1:11" x14ac:dyDescent="0.25">
      <c r="A471" t="str">
        <f t="shared" si="7"/>
        <v>2021RY7NT</v>
      </c>
      <c r="B471">
        <v>2021</v>
      </c>
      <c r="C471" t="s">
        <v>8</v>
      </c>
      <c r="D471" t="s">
        <v>53</v>
      </c>
      <c r="E471" t="s">
        <v>28</v>
      </c>
      <c r="F471">
        <v>467.91</v>
      </c>
      <c r="G471">
        <v>11.04</v>
      </c>
      <c r="H471">
        <v>486.31</v>
      </c>
      <c r="I471">
        <v>10.66</v>
      </c>
      <c r="J471">
        <v>-18.399999999999999</v>
      </c>
      <c r="K471">
        <v>15.34</v>
      </c>
    </row>
    <row r="472" spans="1:11" x14ac:dyDescent="0.25">
      <c r="A472" t="str">
        <f t="shared" si="7"/>
        <v>2016RY7QLD</v>
      </c>
      <c r="B472">
        <v>2016</v>
      </c>
      <c r="C472" t="s">
        <v>8</v>
      </c>
      <c r="D472" t="s">
        <v>53</v>
      </c>
      <c r="E472" t="s">
        <v>24</v>
      </c>
      <c r="F472">
        <v>533.77</v>
      </c>
      <c r="G472">
        <v>1.9</v>
      </c>
      <c r="H472">
        <v>543.55999999999995</v>
      </c>
      <c r="I472">
        <v>1.73</v>
      </c>
      <c r="J472">
        <v>-9.7799999999999994</v>
      </c>
      <c r="K472">
        <v>2.56</v>
      </c>
    </row>
    <row r="473" spans="1:11" x14ac:dyDescent="0.25">
      <c r="A473" t="str">
        <f t="shared" si="7"/>
        <v>2017RY7QLD</v>
      </c>
      <c r="B473">
        <v>2017</v>
      </c>
      <c r="C473" t="s">
        <v>8</v>
      </c>
      <c r="D473" t="s">
        <v>53</v>
      </c>
      <c r="E473" t="s">
        <v>24</v>
      </c>
      <c r="F473">
        <v>532.79999999999995</v>
      </c>
      <c r="G473">
        <v>2.04</v>
      </c>
      <c r="H473">
        <v>548.04999999999995</v>
      </c>
      <c r="I473">
        <v>1.78</v>
      </c>
      <c r="J473">
        <v>-15.24</v>
      </c>
      <c r="K473">
        <v>2.71</v>
      </c>
    </row>
    <row r="474" spans="1:11" x14ac:dyDescent="0.25">
      <c r="A474" t="str">
        <f t="shared" si="7"/>
        <v>2018RY7QLD</v>
      </c>
      <c r="B474">
        <v>2018</v>
      </c>
      <c r="C474" t="s">
        <v>8</v>
      </c>
      <c r="D474" t="s">
        <v>53</v>
      </c>
      <c r="E474" t="s">
        <v>24</v>
      </c>
      <c r="F474">
        <v>531.97</v>
      </c>
      <c r="G474">
        <v>1.95</v>
      </c>
      <c r="H474">
        <v>544.14</v>
      </c>
      <c r="I474">
        <v>1.82</v>
      </c>
      <c r="J474">
        <v>-12.17</v>
      </c>
      <c r="K474">
        <v>2.67</v>
      </c>
    </row>
    <row r="475" spans="1:11" x14ac:dyDescent="0.25">
      <c r="A475" t="str">
        <f t="shared" si="7"/>
        <v>2019RY7QLD</v>
      </c>
      <c r="B475">
        <v>2019</v>
      </c>
      <c r="C475" t="s">
        <v>8</v>
      </c>
      <c r="D475" t="s">
        <v>53</v>
      </c>
      <c r="E475" t="s">
        <v>24</v>
      </c>
      <c r="F475">
        <v>536.73</v>
      </c>
      <c r="G475">
        <v>1.9</v>
      </c>
      <c r="H475">
        <v>549.03</v>
      </c>
      <c r="I475">
        <v>1.69</v>
      </c>
      <c r="J475">
        <v>-12.3</v>
      </c>
      <c r="K475">
        <v>2.54</v>
      </c>
    </row>
    <row r="476" spans="1:11" x14ac:dyDescent="0.25">
      <c r="A476" t="str">
        <f t="shared" si="7"/>
        <v>2021RY7QLD</v>
      </c>
      <c r="B476">
        <v>2021</v>
      </c>
      <c r="C476" t="s">
        <v>8</v>
      </c>
      <c r="D476" t="s">
        <v>53</v>
      </c>
      <c r="E476" t="s">
        <v>24</v>
      </c>
      <c r="F476">
        <v>529.52</v>
      </c>
      <c r="G476">
        <v>1.99</v>
      </c>
      <c r="H476">
        <v>545.19000000000005</v>
      </c>
      <c r="I476">
        <v>1.75</v>
      </c>
      <c r="J476">
        <v>-15.66</v>
      </c>
      <c r="K476">
        <v>2.65</v>
      </c>
    </row>
    <row r="477" spans="1:11" x14ac:dyDescent="0.25">
      <c r="A477" t="str">
        <f t="shared" si="7"/>
        <v>2016RY7SA</v>
      </c>
      <c r="B477">
        <v>2016</v>
      </c>
      <c r="C477" t="s">
        <v>8</v>
      </c>
      <c r="D477" t="s">
        <v>53</v>
      </c>
      <c r="E477" t="s">
        <v>25</v>
      </c>
      <c r="F477">
        <v>532.99</v>
      </c>
      <c r="G477">
        <v>1.77</v>
      </c>
      <c r="H477">
        <v>542.79</v>
      </c>
      <c r="I477">
        <v>1.65</v>
      </c>
      <c r="J477">
        <v>-9.8000000000000007</v>
      </c>
      <c r="K477">
        <v>2.42</v>
      </c>
    </row>
    <row r="478" spans="1:11" x14ac:dyDescent="0.25">
      <c r="A478" t="str">
        <f t="shared" si="7"/>
        <v>2017RY7SA</v>
      </c>
      <c r="B478">
        <v>2017</v>
      </c>
      <c r="C478" t="s">
        <v>8</v>
      </c>
      <c r="D478" t="s">
        <v>53</v>
      </c>
      <c r="E478" t="s">
        <v>25</v>
      </c>
      <c r="F478">
        <v>535.95000000000005</v>
      </c>
      <c r="G478">
        <v>1.94</v>
      </c>
      <c r="H478">
        <v>548.57000000000005</v>
      </c>
      <c r="I478">
        <v>1.71</v>
      </c>
      <c r="J478">
        <v>-12.62</v>
      </c>
      <c r="K478">
        <v>2.58</v>
      </c>
    </row>
    <row r="479" spans="1:11" x14ac:dyDescent="0.25">
      <c r="A479" t="str">
        <f t="shared" si="7"/>
        <v>2018RY7SA</v>
      </c>
      <c r="B479">
        <v>2018</v>
      </c>
      <c r="C479" t="s">
        <v>8</v>
      </c>
      <c r="D479" t="s">
        <v>53</v>
      </c>
      <c r="E479" t="s">
        <v>25</v>
      </c>
      <c r="F479">
        <v>531.97</v>
      </c>
      <c r="G479">
        <v>1.95</v>
      </c>
      <c r="H479">
        <v>545.42999999999995</v>
      </c>
      <c r="I479">
        <v>1.76</v>
      </c>
      <c r="J479">
        <v>-13.46</v>
      </c>
      <c r="K479">
        <v>2.63</v>
      </c>
    </row>
    <row r="480" spans="1:11" x14ac:dyDescent="0.25">
      <c r="A480" t="str">
        <f t="shared" si="7"/>
        <v>2019RY7SA</v>
      </c>
      <c r="B480">
        <v>2019</v>
      </c>
      <c r="C480" t="s">
        <v>8</v>
      </c>
      <c r="D480" t="s">
        <v>53</v>
      </c>
      <c r="E480" t="s">
        <v>25</v>
      </c>
      <c r="F480">
        <v>536.80999999999995</v>
      </c>
      <c r="G480">
        <v>1.76</v>
      </c>
      <c r="H480">
        <v>549.13</v>
      </c>
      <c r="I480">
        <v>1.64</v>
      </c>
      <c r="J480">
        <v>-12.32</v>
      </c>
      <c r="K480">
        <v>2.4</v>
      </c>
    </row>
    <row r="481" spans="1:11" x14ac:dyDescent="0.25">
      <c r="A481" t="str">
        <f t="shared" si="7"/>
        <v>2021RY7SA</v>
      </c>
      <c r="B481">
        <v>2021</v>
      </c>
      <c r="C481" t="s">
        <v>8</v>
      </c>
      <c r="D481" t="s">
        <v>53</v>
      </c>
      <c r="E481" t="s">
        <v>25</v>
      </c>
      <c r="F481">
        <v>532.01</v>
      </c>
      <c r="G481">
        <v>1.98</v>
      </c>
      <c r="H481">
        <v>545.05999999999995</v>
      </c>
      <c r="I481">
        <v>1.65</v>
      </c>
      <c r="J481">
        <v>-13.04</v>
      </c>
      <c r="K481">
        <v>2.57</v>
      </c>
    </row>
    <row r="482" spans="1:11" x14ac:dyDescent="0.25">
      <c r="A482" t="str">
        <f t="shared" si="7"/>
        <v>2016RY7TAS</v>
      </c>
      <c r="B482">
        <v>2016</v>
      </c>
      <c r="C482" t="s">
        <v>8</v>
      </c>
      <c r="D482" t="s">
        <v>53</v>
      </c>
      <c r="E482" t="s">
        <v>27</v>
      </c>
      <c r="F482">
        <v>530.79</v>
      </c>
      <c r="G482">
        <v>4.6900000000000004</v>
      </c>
      <c r="H482">
        <v>545.47</v>
      </c>
      <c r="I482">
        <v>4.3499999999999996</v>
      </c>
      <c r="J482">
        <v>-14.68</v>
      </c>
      <c r="K482">
        <v>6.4</v>
      </c>
    </row>
    <row r="483" spans="1:11" x14ac:dyDescent="0.25">
      <c r="A483" t="str">
        <f t="shared" si="7"/>
        <v>2017RY7TAS</v>
      </c>
      <c r="B483">
        <v>2017</v>
      </c>
      <c r="C483" t="s">
        <v>8</v>
      </c>
      <c r="D483" t="s">
        <v>53</v>
      </c>
      <c r="E483" t="s">
        <v>27</v>
      </c>
      <c r="F483">
        <v>534.35</v>
      </c>
      <c r="G483">
        <v>4.45</v>
      </c>
      <c r="H483">
        <v>547.29</v>
      </c>
      <c r="I483">
        <v>4.41</v>
      </c>
      <c r="J483">
        <v>-12.94</v>
      </c>
      <c r="K483">
        <v>6.26</v>
      </c>
    </row>
    <row r="484" spans="1:11" x14ac:dyDescent="0.25">
      <c r="A484" t="str">
        <f t="shared" si="7"/>
        <v>2018RY7TAS</v>
      </c>
      <c r="B484">
        <v>2018</v>
      </c>
      <c r="C484" t="s">
        <v>8</v>
      </c>
      <c r="D484" t="s">
        <v>53</v>
      </c>
      <c r="E484" t="s">
        <v>27</v>
      </c>
      <c r="F484">
        <v>530.71</v>
      </c>
      <c r="G484">
        <v>4.5599999999999996</v>
      </c>
      <c r="H484">
        <v>543.92999999999995</v>
      </c>
      <c r="I484">
        <v>4.29</v>
      </c>
      <c r="J484">
        <v>-13.21</v>
      </c>
      <c r="K484">
        <v>6.26</v>
      </c>
    </row>
    <row r="485" spans="1:11" x14ac:dyDescent="0.25">
      <c r="A485" t="str">
        <f t="shared" si="7"/>
        <v>2019RY7TAS</v>
      </c>
      <c r="B485">
        <v>2019</v>
      </c>
      <c r="C485" t="s">
        <v>8</v>
      </c>
      <c r="D485" t="s">
        <v>53</v>
      </c>
      <c r="E485" t="s">
        <v>27</v>
      </c>
      <c r="F485">
        <v>527.80999999999995</v>
      </c>
      <c r="G485">
        <v>4.2300000000000004</v>
      </c>
      <c r="H485">
        <v>547.52</v>
      </c>
      <c r="I485">
        <v>3.85</v>
      </c>
      <c r="J485">
        <v>-19.71</v>
      </c>
      <c r="K485">
        <v>5.72</v>
      </c>
    </row>
    <row r="486" spans="1:11" x14ac:dyDescent="0.25">
      <c r="A486" t="str">
        <f t="shared" si="7"/>
        <v>2021RY7TAS</v>
      </c>
      <c r="B486">
        <v>2021</v>
      </c>
      <c r="C486" t="s">
        <v>8</v>
      </c>
      <c r="D486" t="s">
        <v>53</v>
      </c>
      <c r="E486" t="s">
        <v>27</v>
      </c>
      <c r="F486">
        <v>522.55999999999995</v>
      </c>
      <c r="G486">
        <v>4.71</v>
      </c>
      <c r="H486">
        <v>539.13</v>
      </c>
      <c r="I486">
        <v>3.9</v>
      </c>
      <c r="J486">
        <v>-16.559999999999999</v>
      </c>
      <c r="K486">
        <v>6.11</v>
      </c>
    </row>
    <row r="487" spans="1:11" x14ac:dyDescent="0.25">
      <c r="A487" t="str">
        <f t="shared" si="7"/>
        <v>2016RY7VIC</v>
      </c>
      <c r="B487">
        <v>2016</v>
      </c>
      <c r="C487" t="s">
        <v>8</v>
      </c>
      <c r="D487" t="s">
        <v>53</v>
      </c>
      <c r="E487" t="s">
        <v>23</v>
      </c>
      <c r="F487">
        <v>541.13</v>
      </c>
      <c r="G487">
        <v>1.56</v>
      </c>
      <c r="H487">
        <v>550.25</v>
      </c>
      <c r="I487">
        <v>1.42</v>
      </c>
      <c r="J487">
        <v>-9.11</v>
      </c>
      <c r="K487">
        <v>2.11</v>
      </c>
    </row>
    <row r="488" spans="1:11" x14ac:dyDescent="0.25">
      <c r="A488" t="str">
        <f t="shared" si="7"/>
        <v>2017RY7VIC</v>
      </c>
      <c r="B488">
        <v>2017</v>
      </c>
      <c r="C488" t="s">
        <v>8</v>
      </c>
      <c r="D488" t="s">
        <v>53</v>
      </c>
      <c r="E488" t="s">
        <v>23</v>
      </c>
      <c r="F488">
        <v>544.49</v>
      </c>
      <c r="G488">
        <v>1.61</v>
      </c>
      <c r="H488">
        <v>557.17999999999995</v>
      </c>
      <c r="I488">
        <v>1.39</v>
      </c>
      <c r="J488">
        <v>-12.69</v>
      </c>
      <c r="K488">
        <v>2.12</v>
      </c>
    </row>
    <row r="489" spans="1:11" x14ac:dyDescent="0.25">
      <c r="A489" t="str">
        <f t="shared" si="7"/>
        <v>2018RY7VIC</v>
      </c>
      <c r="B489">
        <v>2018</v>
      </c>
      <c r="C489" t="s">
        <v>8</v>
      </c>
      <c r="D489" t="s">
        <v>53</v>
      </c>
      <c r="E489" t="s">
        <v>23</v>
      </c>
      <c r="F489">
        <v>543.21</v>
      </c>
      <c r="G489">
        <v>1.58</v>
      </c>
      <c r="H489">
        <v>553.08000000000004</v>
      </c>
      <c r="I489">
        <v>1.38</v>
      </c>
      <c r="J489">
        <v>-9.8800000000000008</v>
      </c>
      <c r="K489">
        <v>2.1</v>
      </c>
    </row>
    <row r="490" spans="1:11" x14ac:dyDescent="0.25">
      <c r="A490" t="str">
        <f t="shared" si="7"/>
        <v>2019RY7VIC</v>
      </c>
      <c r="B490">
        <v>2019</v>
      </c>
      <c r="C490" t="s">
        <v>8</v>
      </c>
      <c r="D490" t="s">
        <v>53</v>
      </c>
      <c r="E490" t="s">
        <v>23</v>
      </c>
      <c r="F490">
        <v>545.76</v>
      </c>
      <c r="G490">
        <v>1.46</v>
      </c>
      <c r="H490">
        <v>557.01</v>
      </c>
      <c r="I490">
        <v>1.31</v>
      </c>
      <c r="J490">
        <v>-11.25</v>
      </c>
      <c r="K490">
        <v>1.97</v>
      </c>
    </row>
    <row r="491" spans="1:11" x14ac:dyDescent="0.25">
      <c r="A491" t="str">
        <f t="shared" si="7"/>
        <v>2021RY7VIC</v>
      </c>
      <c r="B491">
        <v>2021</v>
      </c>
      <c r="C491" t="s">
        <v>8</v>
      </c>
      <c r="D491" t="s">
        <v>53</v>
      </c>
      <c r="E491" t="s">
        <v>23</v>
      </c>
      <c r="F491">
        <v>544.57000000000005</v>
      </c>
      <c r="G491">
        <v>1.55</v>
      </c>
      <c r="H491">
        <v>557.72</v>
      </c>
      <c r="I491">
        <v>1.37</v>
      </c>
      <c r="J491">
        <v>-13.14</v>
      </c>
      <c r="K491">
        <v>2.0699999999999998</v>
      </c>
    </row>
    <row r="492" spans="1:11" x14ac:dyDescent="0.25">
      <c r="A492" t="str">
        <f t="shared" si="7"/>
        <v>2016RY7WA</v>
      </c>
      <c r="B492">
        <v>2016</v>
      </c>
      <c r="C492" t="s">
        <v>8</v>
      </c>
      <c r="D492" t="s">
        <v>53</v>
      </c>
      <c r="E492" t="s">
        <v>26</v>
      </c>
      <c r="F492">
        <v>533.6</v>
      </c>
      <c r="G492">
        <v>2.9</v>
      </c>
      <c r="H492">
        <v>541.92999999999995</v>
      </c>
      <c r="I492">
        <v>2.6</v>
      </c>
      <c r="J492">
        <v>-8.33</v>
      </c>
      <c r="K492">
        <v>3.89</v>
      </c>
    </row>
    <row r="493" spans="1:11" x14ac:dyDescent="0.25">
      <c r="A493" t="str">
        <f t="shared" si="7"/>
        <v>2017RY7WA</v>
      </c>
      <c r="B493">
        <v>2017</v>
      </c>
      <c r="C493" t="s">
        <v>8</v>
      </c>
      <c r="D493" t="s">
        <v>53</v>
      </c>
      <c r="E493" t="s">
        <v>26</v>
      </c>
      <c r="F493">
        <v>532.04</v>
      </c>
      <c r="G493">
        <v>2.97</v>
      </c>
      <c r="H493">
        <v>545.54</v>
      </c>
      <c r="I493">
        <v>2.71</v>
      </c>
      <c r="J493">
        <v>-13.5</v>
      </c>
      <c r="K493">
        <v>4.0199999999999996</v>
      </c>
    </row>
    <row r="494" spans="1:11" x14ac:dyDescent="0.25">
      <c r="A494" t="str">
        <f t="shared" si="7"/>
        <v>2018RY7WA</v>
      </c>
      <c r="B494">
        <v>2018</v>
      </c>
      <c r="C494" t="s">
        <v>8</v>
      </c>
      <c r="D494" t="s">
        <v>53</v>
      </c>
      <c r="E494" t="s">
        <v>26</v>
      </c>
      <c r="F494">
        <v>533.52</v>
      </c>
      <c r="G494">
        <v>3.03</v>
      </c>
      <c r="H494">
        <v>545.55999999999995</v>
      </c>
      <c r="I494">
        <v>2.74</v>
      </c>
      <c r="J494">
        <v>-12.04</v>
      </c>
      <c r="K494">
        <v>4.09</v>
      </c>
    </row>
    <row r="495" spans="1:11" x14ac:dyDescent="0.25">
      <c r="A495" t="str">
        <f t="shared" si="7"/>
        <v>2019RY7WA</v>
      </c>
      <c r="B495">
        <v>2019</v>
      </c>
      <c r="C495" t="s">
        <v>8</v>
      </c>
      <c r="D495" t="s">
        <v>53</v>
      </c>
      <c r="E495" t="s">
        <v>26</v>
      </c>
      <c r="F495">
        <v>537.53</v>
      </c>
      <c r="G495">
        <v>2.88</v>
      </c>
      <c r="H495">
        <v>550.95000000000005</v>
      </c>
      <c r="I495">
        <v>2.4500000000000002</v>
      </c>
      <c r="J495">
        <v>-13.41</v>
      </c>
      <c r="K495">
        <v>3.77</v>
      </c>
    </row>
    <row r="496" spans="1:11" x14ac:dyDescent="0.25">
      <c r="A496" t="str">
        <f t="shared" si="7"/>
        <v>2021RY7WA</v>
      </c>
      <c r="B496">
        <v>2021</v>
      </c>
      <c r="C496" t="s">
        <v>8</v>
      </c>
      <c r="D496" t="s">
        <v>53</v>
      </c>
      <c r="E496" t="s">
        <v>26</v>
      </c>
      <c r="F496">
        <v>531.79</v>
      </c>
      <c r="G496">
        <v>2.87</v>
      </c>
      <c r="H496">
        <v>545.35</v>
      </c>
      <c r="I496">
        <v>2.46</v>
      </c>
      <c r="J496">
        <v>-13.56</v>
      </c>
      <c r="K496">
        <v>3.78</v>
      </c>
    </row>
    <row r="497" spans="1:11" x14ac:dyDescent="0.25">
      <c r="A497" t="str">
        <f t="shared" si="7"/>
        <v>2016RY9AAA</v>
      </c>
      <c r="B497">
        <v>2016</v>
      </c>
      <c r="C497" t="s">
        <v>8</v>
      </c>
      <c r="D497" t="s">
        <v>54</v>
      </c>
      <c r="E497" t="s">
        <v>30</v>
      </c>
      <c r="F497">
        <v>576.62</v>
      </c>
      <c r="G497">
        <v>0.97</v>
      </c>
      <c r="H497">
        <v>585.17999999999995</v>
      </c>
      <c r="I497">
        <v>0.85</v>
      </c>
      <c r="J497">
        <v>-8.5500000000000007</v>
      </c>
      <c r="K497">
        <v>1.29</v>
      </c>
    </row>
    <row r="498" spans="1:11" x14ac:dyDescent="0.25">
      <c r="A498" t="str">
        <f t="shared" si="7"/>
        <v>2017RY9AAA</v>
      </c>
      <c r="B498">
        <v>2017</v>
      </c>
      <c r="C498" t="s">
        <v>8</v>
      </c>
      <c r="D498" t="s">
        <v>54</v>
      </c>
      <c r="E498" t="s">
        <v>30</v>
      </c>
      <c r="F498">
        <v>574.47</v>
      </c>
      <c r="G498">
        <v>0.97</v>
      </c>
      <c r="H498">
        <v>587.62</v>
      </c>
      <c r="I498">
        <v>0.82</v>
      </c>
      <c r="J498">
        <v>-13.15</v>
      </c>
      <c r="K498">
        <v>1.26</v>
      </c>
    </row>
    <row r="499" spans="1:11" x14ac:dyDescent="0.25">
      <c r="A499" t="str">
        <f t="shared" si="7"/>
        <v>2018RY9AAA</v>
      </c>
      <c r="B499">
        <v>2018</v>
      </c>
      <c r="C499" t="s">
        <v>8</v>
      </c>
      <c r="D499" t="s">
        <v>54</v>
      </c>
      <c r="E499" t="s">
        <v>30</v>
      </c>
      <c r="F499">
        <v>578.9</v>
      </c>
      <c r="G499">
        <v>0.94</v>
      </c>
      <c r="H499">
        <v>589.69000000000005</v>
      </c>
      <c r="I499">
        <v>0.8</v>
      </c>
      <c r="J499">
        <v>-10.79</v>
      </c>
      <c r="K499">
        <v>1.23</v>
      </c>
    </row>
    <row r="500" spans="1:11" x14ac:dyDescent="0.25">
      <c r="A500" t="str">
        <f t="shared" si="7"/>
        <v>2019RY9AAA</v>
      </c>
      <c r="B500">
        <v>2019</v>
      </c>
      <c r="C500" t="s">
        <v>8</v>
      </c>
      <c r="D500" t="s">
        <v>54</v>
      </c>
      <c r="E500" t="s">
        <v>30</v>
      </c>
      <c r="F500">
        <v>574.12</v>
      </c>
      <c r="G500">
        <v>0.95</v>
      </c>
      <c r="H500">
        <v>588.79</v>
      </c>
      <c r="I500">
        <v>0.8</v>
      </c>
      <c r="J500">
        <v>-14.67</v>
      </c>
      <c r="K500">
        <v>1.24</v>
      </c>
    </row>
    <row r="501" spans="1:11" x14ac:dyDescent="0.25">
      <c r="A501" t="str">
        <f t="shared" si="7"/>
        <v>2021RY9AAA</v>
      </c>
      <c r="B501">
        <v>2021</v>
      </c>
      <c r="C501" t="s">
        <v>8</v>
      </c>
      <c r="D501" t="s">
        <v>54</v>
      </c>
      <c r="E501" t="s">
        <v>30</v>
      </c>
      <c r="F501">
        <v>570.09</v>
      </c>
      <c r="G501">
        <v>1.02</v>
      </c>
      <c r="H501">
        <v>583.89</v>
      </c>
      <c r="I501">
        <v>0.86</v>
      </c>
      <c r="J501">
        <v>-13.8</v>
      </c>
      <c r="K501">
        <v>1.33</v>
      </c>
    </row>
    <row r="502" spans="1:11" x14ac:dyDescent="0.25">
      <c r="A502" t="str">
        <f t="shared" si="7"/>
        <v>2016RY9ACT</v>
      </c>
      <c r="B502">
        <v>2016</v>
      </c>
      <c r="C502" t="s">
        <v>8</v>
      </c>
      <c r="D502" t="s">
        <v>54</v>
      </c>
      <c r="E502" t="s">
        <v>29</v>
      </c>
      <c r="F502">
        <v>597.78</v>
      </c>
      <c r="G502">
        <v>4.99</v>
      </c>
      <c r="H502">
        <v>603.91999999999996</v>
      </c>
      <c r="I502">
        <v>4.76</v>
      </c>
      <c r="J502">
        <v>-6.14</v>
      </c>
      <c r="K502">
        <v>6.89</v>
      </c>
    </row>
    <row r="503" spans="1:11" x14ac:dyDescent="0.25">
      <c r="A503" t="str">
        <f t="shared" si="7"/>
        <v>2017RY9ACT</v>
      </c>
      <c r="B503">
        <v>2017</v>
      </c>
      <c r="C503" t="s">
        <v>8</v>
      </c>
      <c r="D503" t="s">
        <v>54</v>
      </c>
      <c r="E503" t="s">
        <v>29</v>
      </c>
      <c r="F503">
        <v>590.1</v>
      </c>
      <c r="G503">
        <v>4.72</v>
      </c>
      <c r="H503">
        <v>601.82000000000005</v>
      </c>
      <c r="I503">
        <v>4.32</v>
      </c>
      <c r="J503">
        <v>-11.72</v>
      </c>
      <c r="K503">
        <v>6.4</v>
      </c>
    </row>
    <row r="504" spans="1:11" x14ac:dyDescent="0.25">
      <c r="A504" t="str">
        <f t="shared" si="7"/>
        <v>2018RY9ACT</v>
      </c>
      <c r="B504">
        <v>2018</v>
      </c>
      <c r="C504" t="s">
        <v>8</v>
      </c>
      <c r="D504" t="s">
        <v>54</v>
      </c>
      <c r="E504" t="s">
        <v>29</v>
      </c>
      <c r="F504">
        <v>593.14</v>
      </c>
      <c r="G504">
        <v>4.1500000000000004</v>
      </c>
      <c r="H504">
        <v>607.05999999999995</v>
      </c>
      <c r="I504">
        <v>3.58</v>
      </c>
      <c r="J504">
        <v>-13.92</v>
      </c>
      <c r="K504">
        <v>5.48</v>
      </c>
    </row>
    <row r="505" spans="1:11" x14ac:dyDescent="0.25">
      <c r="A505" t="str">
        <f t="shared" si="7"/>
        <v>2019RY9ACT</v>
      </c>
      <c r="B505">
        <v>2019</v>
      </c>
      <c r="C505" t="s">
        <v>8</v>
      </c>
      <c r="D505" t="s">
        <v>54</v>
      </c>
      <c r="E505" t="s">
        <v>29</v>
      </c>
      <c r="F505">
        <v>586.03</v>
      </c>
      <c r="G505">
        <v>5.39</v>
      </c>
      <c r="H505">
        <v>603.47</v>
      </c>
      <c r="I505">
        <v>4.7699999999999996</v>
      </c>
      <c r="J505">
        <v>-17.45</v>
      </c>
      <c r="K505">
        <v>7.2</v>
      </c>
    </row>
    <row r="506" spans="1:11" x14ac:dyDescent="0.25">
      <c r="A506" t="str">
        <f t="shared" si="7"/>
        <v>2021RY9ACT</v>
      </c>
      <c r="B506">
        <v>2021</v>
      </c>
      <c r="C506" t="s">
        <v>8</v>
      </c>
      <c r="D506" t="s">
        <v>54</v>
      </c>
      <c r="E506" t="s">
        <v>29</v>
      </c>
      <c r="F506">
        <v>582.76</v>
      </c>
      <c r="G506">
        <v>5.17</v>
      </c>
      <c r="H506">
        <v>600.41</v>
      </c>
      <c r="I506">
        <v>4.08</v>
      </c>
      <c r="J506">
        <v>-17.66</v>
      </c>
      <c r="K506">
        <v>6.59</v>
      </c>
    </row>
    <row r="507" spans="1:11" x14ac:dyDescent="0.25">
      <c r="A507" t="str">
        <f t="shared" si="7"/>
        <v>2016RY9NSW</v>
      </c>
      <c r="B507">
        <v>2016</v>
      </c>
      <c r="C507" t="s">
        <v>8</v>
      </c>
      <c r="D507" t="s">
        <v>54</v>
      </c>
      <c r="E507" t="s">
        <v>22</v>
      </c>
      <c r="F507">
        <v>577.91999999999996</v>
      </c>
      <c r="G507">
        <v>1.86</v>
      </c>
      <c r="H507">
        <v>585.66999999999996</v>
      </c>
      <c r="I507">
        <v>1.61</v>
      </c>
      <c r="J507">
        <v>-7.75</v>
      </c>
      <c r="K507">
        <v>2.46</v>
      </c>
    </row>
    <row r="508" spans="1:11" x14ac:dyDescent="0.25">
      <c r="A508" t="str">
        <f t="shared" si="7"/>
        <v>2017RY9NSW</v>
      </c>
      <c r="B508">
        <v>2017</v>
      </c>
      <c r="C508" t="s">
        <v>8</v>
      </c>
      <c r="D508" t="s">
        <v>54</v>
      </c>
      <c r="E508" t="s">
        <v>22</v>
      </c>
      <c r="F508">
        <v>581.77</v>
      </c>
      <c r="G508">
        <v>1.81</v>
      </c>
      <c r="H508">
        <v>593.52</v>
      </c>
      <c r="I508">
        <v>1.54</v>
      </c>
      <c r="J508">
        <v>-11.75</v>
      </c>
      <c r="K508">
        <v>2.37</v>
      </c>
    </row>
    <row r="509" spans="1:11" x14ac:dyDescent="0.25">
      <c r="A509" t="str">
        <f t="shared" si="7"/>
        <v>2018RY9NSW</v>
      </c>
      <c r="B509">
        <v>2018</v>
      </c>
      <c r="C509" t="s">
        <v>8</v>
      </c>
      <c r="D509" t="s">
        <v>54</v>
      </c>
      <c r="E509" t="s">
        <v>22</v>
      </c>
      <c r="F509">
        <v>581.73</v>
      </c>
      <c r="G509">
        <v>1.81</v>
      </c>
      <c r="H509">
        <v>591.47</v>
      </c>
      <c r="I509">
        <v>1.53</v>
      </c>
      <c r="J509">
        <v>-9.74</v>
      </c>
      <c r="K509">
        <v>2.37</v>
      </c>
    </row>
    <row r="510" spans="1:11" x14ac:dyDescent="0.25">
      <c r="A510" t="str">
        <f t="shared" si="7"/>
        <v>2019RY9NSW</v>
      </c>
      <c r="B510">
        <v>2019</v>
      </c>
      <c r="C510" t="s">
        <v>8</v>
      </c>
      <c r="D510" t="s">
        <v>54</v>
      </c>
      <c r="E510" t="s">
        <v>22</v>
      </c>
      <c r="F510">
        <v>577.23</v>
      </c>
      <c r="G510">
        <v>1.83</v>
      </c>
      <c r="H510">
        <v>591.79</v>
      </c>
      <c r="I510">
        <v>1.54</v>
      </c>
      <c r="J510">
        <v>-14.56</v>
      </c>
      <c r="K510">
        <v>2.39</v>
      </c>
    </row>
    <row r="511" spans="1:11" x14ac:dyDescent="0.25">
      <c r="A511" t="str">
        <f t="shared" si="7"/>
        <v>2021RY9NSW</v>
      </c>
      <c r="B511">
        <v>2021</v>
      </c>
      <c r="C511" t="s">
        <v>8</v>
      </c>
      <c r="D511" t="s">
        <v>54</v>
      </c>
      <c r="E511" t="s">
        <v>22</v>
      </c>
      <c r="F511">
        <v>571.84</v>
      </c>
      <c r="G511">
        <v>1.98</v>
      </c>
      <c r="H511">
        <v>584.4</v>
      </c>
      <c r="I511">
        <v>1.66</v>
      </c>
      <c r="J511">
        <v>-12.56</v>
      </c>
      <c r="K511">
        <v>2.58</v>
      </c>
    </row>
    <row r="512" spans="1:11" x14ac:dyDescent="0.25">
      <c r="A512" t="str">
        <f t="shared" si="7"/>
        <v>2016RY9NT</v>
      </c>
      <c r="B512">
        <v>2016</v>
      </c>
      <c r="C512" t="s">
        <v>8</v>
      </c>
      <c r="D512" t="s">
        <v>54</v>
      </c>
      <c r="E512" t="s">
        <v>28</v>
      </c>
      <c r="F512">
        <v>514.99</v>
      </c>
      <c r="G512">
        <v>11.12</v>
      </c>
      <c r="H512">
        <v>526.25</v>
      </c>
      <c r="I512">
        <v>11.96</v>
      </c>
      <c r="J512">
        <v>-11.26</v>
      </c>
      <c r="K512">
        <v>16.34</v>
      </c>
    </row>
    <row r="513" spans="1:11" x14ac:dyDescent="0.25">
      <c r="A513" t="str">
        <f t="shared" si="7"/>
        <v>2017RY9NT</v>
      </c>
      <c r="B513">
        <v>2017</v>
      </c>
      <c r="C513" t="s">
        <v>8</v>
      </c>
      <c r="D513" t="s">
        <v>54</v>
      </c>
      <c r="E513" t="s">
        <v>28</v>
      </c>
      <c r="F513">
        <v>504.51</v>
      </c>
      <c r="G513">
        <v>12.13</v>
      </c>
      <c r="H513">
        <v>525.88</v>
      </c>
      <c r="I513">
        <v>11.76</v>
      </c>
      <c r="J513">
        <v>-21.37</v>
      </c>
      <c r="K513">
        <v>16.899999999999999</v>
      </c>
    </row>
    <row r="514" spans="1:11" x14ac:dyDescent="0.25">
      <c r="A514" t="str">
        <f t="shared" si="7"/>
        <v>2018RY9NT</v>
      </c>
      <c r="B514">
        <v>2018</v>
      </c>
      <c r="C514" t="s">
        <v>8</v>
      </c>
      <c r="D514" t="s">
        <v>54</v>
      </c>
      <c r="E514" t="s">
        <v>28</v>
      </c>
      <c r="F514">
        <v>505.23</v>
      </c>
      <c r="G514">
        <v>13.41</v>
      </c>
      <c r="H514">
        <v>516.04</v>
      </c>
      <c r="I514">
        <v>14.12</v>
      </c>
      <c r="J514">
        <v>-10.8</v>
      </c>
      <c r="K514">
        <v>19.47</v>
      </c>
    </row>
    <row r="515" spans="1:11" x14ac:dyDescent="0.25">
      <c r="A515" t="str">
        <f t="shared" ref="A515:A578" si="8">B515&amp;C515&amp;D515&amp;E515</f>
        <v>2019RY9NT</v>
      </c>
      <c r="B515">
        <v>2019</v>
      </c>
      <c r="C515" t="s">
        <v>8</v>
      </c>
      <c r="D515" t="s">
        <v>54</v>
      </c>
      <c r="E515" t="s">
        <v>28</v>
      </c>
      <c r="F515">
        <v>501.4</v>
      </c>
      <c r="G515">
        <v>13.58</v>
      </c>
      <c r="H515">
        <v>522.11</v>
      </c>
      <c r="I515">
        <v>13.04</v>
      </c>
      <c r="J515">
        <v>-20.71</v>
      </c>
      <c r="K515">
        <v>18.829999999999998</v>
      </c>
    </row>
    <row r="516" spans="1:11" x14ac:dyDescent="0.25">
      <c r="A516" t="str">
        <f t="shared" si="8"/>
        <v>2021RY9NT</v>
      </c>
      <c r="B516">
        <v>2021</v>
      </c>
      <c r="C516" t="s">
        <v>8</v>
      </c>
      <c r="D516" t="s">
        <v>54</v>
      </c>
      <c r="E516" t="s">
        <v>28</v>
      </c>
      <c r="F516">
        <v>503.88</v>
      </c>
      <c r="G516">
        <v>12.2</v>
      </c>
      <c r="H516">
        <v>521.47</v>
      </c>
      <c r="I516">
        <v>11.32</v>
      </c>
      <c r="J516">
        <v>-17.579999999999998</v>
      </c>
      <c r="K516">
        <v>16.64</v>
      </c>
    </row>
    <row r="517" spans="1:11" x14ac:dyDescent="0.25">
      <c r="A517" t="str">
        <f t="shared" si="8"/>
        <v>2016RY9QLD</v>
      </c>
      <c r="B517">
        <v>2016</v>
      </c>
      <c r="C517" t="s">
        <v>8</v>
      </c>
      <c r="D517" t="s">
        <v>54</v>
      </c>
      <c r="E517" t="s">
        <v>24</v>
      </c>
      <c r="F517">
        <v>570.13</v>
      </c>
      <c r="G517">
        <v>1.98</v>
      </c>
      <c r="H517">
        <v>582.26</v>
      </c>
      <c r="I517">
        <v>1.97</v>
      </c>
      <c r="J517">
        <v>-12.12</v>
      </c>
      <c r="K517">
        <v>2.79</v>
      </c>
    </row>
    <row r="518" spans="1:11" x14ac:dyDescent="0.25">
      <c r="A518" t="str">
        <f t="shared" si="8"/>
        <v>2017RY9QLD</v>
      </c>
      <c r="B518">
        <v>2017</v>
      </c>
      <c r="C518" t="s">
        <v>8</v>
      </c>
      <c r="D518" t="s">
        <v>54</v>
      </c>
      <c r="E518" t="s">
        <v>24</v>
      </c>
      <c r="F518">
        <v>566.45000000000005</v>
      </c>
      <c r="G518">
        <v>1.96</v>
      </c>
      <c r="H518">
        <v>583.55999999999995</v>
      </c>
      <c r="I518">
        <v>1.75</v>
      </c>
      <c r="J518">
        <v>-17.11</v>
      </c>
      <c r="K518">
        <v>2.63</v>
      </c>
    </row>
    <row r="519" spans="1:11" x14ac:dyDescent="0.25">
      <c r="A519" t="str">
        <f t="shared" si="8"/>
        <v>2018RY9QLD</v>
      </c>
      <c r="B519">
        <v>2018</v>
      </c>
      <c r="C519" t="s">
        <v>8</v>
      </c>
      <c r="D519" t="s">
        <v>54</v>
      </c>
      <c r="E519" t="s">
        <v>24</v>
      </c>
      <c r="F519">
        <v>571.70000000000005</v>
      </c>
      <c r="G519">
        <v>2.0099999999999998</v>
      </c>
      <c r="H519">
        <v>585.04999999999995</v>
      </c>
      <c r="I519">
        <v>1.77</v>
      </c>
      <c r="J519">
        <v>-13.35</v>
      </c>
      <c r="K519">
        <v>2.68</v>
      </c>
    </row>
    <row r="520" spans="1:11" x14ac:dyDescent="0.25">
      <c r="A520" t="str">
        <f t="shared" si="8"/>
        <v>2019RY9QLD</v>
      </c>
      <c r="B520">
        <v>2019</v>
      </c>
      <c r="C520" t="s">
        <v>8</v>
      </c>
      <c r="D520" t="s">
        <v>54</v>
      </c>
      <c r="E520" t="s">
        <v>24</v>
      </c>
      <c r="F520">
        <v>566.1</v>
      </c>
      <c r="G520">
        <v>1.99</v>
      </c>
      <c r="H520">
        <v>582.79</v>
      </c>
      <c r="I520">
        <v>1.75</v>
      </c>
      <c r="J520">
        <v>-16.7</v>
      </c>
      <c r="K520">
        <v>2.65</v>
      </c>
    </row>
    <row r="521" spans="1:11" x14ac:dyDescent="0.25">
      <c r="A521" t="str">
        <f t="shared" si="8"/>
        <v>2021RY9QLD</v>
      </c>
      <c r="B521">
        <v>2021</v>
      </c>
      <c r="C521" t="s">
        <v>8</v>
      </c>
      <c r="D521" t="s">
        <v>54</v>
      </c>
      <c r="E521" t="s">
        <v>24</v>
      </c>
      <c r="F521">
        <v>559.53</v>
      </c>
      <c r="G521">
        <v>2.2200000000000002</v>
      </c>
      <c r="H521">
        <v>576.83000000000004</v>
      </c>
      <c r="I521">
        <v>1.88</v>
      </c>
      <c r="J521">
        <v>-17.3</v>
      </c>
      <c r="K521">
        <v>2.91</v>
      </c>
    </row>
    <row r="522" spans="1:11" x14ac:dyDescent="0.25">
      <c r="A522" t="str">
        <f t="shared" si="8"/>
        <v>2016RY9SA</v>
      </c>
      <c r="B522">
        <v>2016</v>
      </c>
      <c r="C522" t="s">
        <v>8</v>
      </c>
      <c r="D522" t="s">
        <v>54</v>
      </c>
      <c r="E522" t="s">
        <v>25</v>
      </c>
      <c r="F522">
        <v>570.51</v>
      </c>
      <c r="G522">
        <v>2.64</v>
      </c>
      <c r="H522">
        <v>579.91999999999996</v>
      </c>
      <c r="I522">
        <v>2.6</v>
      </c>
      <c r="J522">
        <v>-9.41</v>
      </c>
      <c r="K522">
        <v>3.71</v>
      </c>
    </row>
    <row r="523" spans="1:11" x14ac:dyDescent="0.25">
      <c r="A523" t="str">
        <f t="shared" si="8"/>
        <v>2017RY9SA</v>
      </c>
      <c r="B523">
        <v>2017</v>
      </c>
      <c r="C523" t="s">
        <v>8</v>
      </c>
      <c r="D523" t="s">
        <v>54</v>
      </c>
      <c r="E523" t="s">
        <v>25</v>
      </c>
      <c r="F523">
        <v>563.9</v>
      </c>
      <c r="G523">
        <v>3.08</v>
      </c>
      <c r="H523">
        <v>578.25</v>
      </c>
      <c r="I523">
        <v>2.36</v>
      </c>
      <c r="J523">
        <v>-14.35</v>
      </c>
      <c r="K523">
        <v>3.88</v>
      </c>
    </row>
    <row r="524" spans="1:11" x14ac:dyDescent="0.25">
      <c r="A524" t="str">
        <f t="shared" si="8"/>
        <v>2018RY9SA</v>
      </c>
      <c r="B524">
        <v>2018</v>
      </c>
      <c r="C524" t="s">
        <v>8</v>
      </c>
      <c r="D524" t="s">
        <v>54</v>
      </c>
      <c r="E524" t="s">
        <v>25</v>
      </c>
      <c r="F524">
        <v>571.49</v>
      </c>
      <c r="G524">
        <v>2.8</v>
      </c>
      <c r="H524">
        <v>583.78</v>
      </c>
      <c r="I524">
        <v>2.44</v>
      </c>
      <c r="J524">
        <v>-12.29</v>
      </c>
      <c r="K524">
        <v>3.72</v>
      </c>
    </row>
    <row r="525" spans="1:11" x14ac:dyDescent="0.25">
      <c r="A525" t="str">
        <f t="shared" si="8"/>
        <v>2019RY9SA</v>
      </c>
      <c r="B525">
        <v>2019</v>
      </c>
      <c r="C525" t="s">
        <v>8</v>
      </c>
      <c r="D525" t="s">
        <v>54</v>
      </c>
      <c r="E525" t="s">
        <v>25</v>
      </c>
      <c r="F525">
        <v>567.9</v>
      </c>
      <c r="G525">
        <v>2.81</v>
      </c>
      <c r="H525">
        <v>582.74</v>
      </c>
      <c r="I525">
        <v>2.4500000000000002</v>
      </c>
      <c r="J525">
        <v>-14.85</v>
      </c>
      <c r="K525">
        <v>3.72</v>
      </c>
    </row>
    <row r="526" spans="1:11" x14ac:dyDescent="0.25">
      <c r="A526" t="str">
        <f t="shared" si="8"/>
        <v>2021RY9SA</v>
      </c>
      <c r="B526">
        <v>2021</v>
      </c>
      <c r="C526" t="s">
        <v>8</v>
      </c>
      <c r="D526" t="s">
        <v>54</v>
      </c>
      <c r="E526" t="s">
        <v>25</v>
      </c>
      <c r="F526">
        <v>566.15</v>
      </c>
      <c r="G526">
        <v>2.88</v>
      </c>
      <c r="H526">
        <v>581.61</v>
      </c>
      <c r="I526">
        <v>2.65</v>
      </c>
      <c r="J526">
        <v>-15.45</v>
      </c>
      <c r="K526">
        <v>3.91</v>
      </c>
    </row>
    <row r="527" spans="1:11" x14ac:dyDescent="0.25">
      <c r="A527" t="str">
        <f t="shared" si="8"/>
        <v>2016RY9TAS</v>
      </c>
      <c r="B527">
        <v>2016</v>
      </c>
      <c r="C527" t="s">
        <v>8</v>
      </c>
      <c r="D527" t="s">
        <v>54</v>
      </c>
      <c r="E527" t="s">
        <v>27</v>
      </c>
      <c r="F527">
        <v>573.97</v>
      </c>
      <c r="G527">
        <v>3.87</v>
      </c>
      <c r="H527">
        <v>583.42999999999995</v>
      </c>
      <c r="I527">
        <v>3.43</v>
      </c>
      <c r="J527">
        <v>-9.4600000000000009</v>
      </c>
      <c r="K527">
        <v>5.17</v>
      </c>
    </row>
    <row r="528" spans="1:11" x14ac:dyDescent="0.25">
      <c r="A528" t="str">
        <f t="shared" si="8"/>
        <v>2017RY9TAS</v>
      </c>
      <c r="B528">
        <v>2017</v>
      </c>
      <c r="C528" t="s">
        <v>8</v>
      </c>
      <c r="D528" t="s">
        <v>54</v>
      </c>
      <c r="E528" t="s">
        <v>27</v>
      </c>
      <c r="F528">
        <v>564.79999999999995</v>
      </c>
      <c r="G528">
        <v>4.1500000000000004</v>
      </c>
      <c r="H528">
        <v>576.25</v>
      </c>
      <c r="I528">
        <v>4.1100000000000003</v>
      </c>
      <c r="J528">
        <v>-11.45</v>
      </c>
      <c r="K528">
        <v>5.84</v>
      </c>
    </row>
    <row r="529" spans="1:11" x14ac:dyDescent="0.25">
      <c r="A529" t="str">
        <f t="shared" si="8"/>
        <v>2018RY9TAS</v>
      </c>
      <c r="B529">
        <v>2018</v>
      </c>
      <c r="C529" t="s">
        <v>8</v>
      </c>
      <c r="D529" t="s">
        <v>54</v>
      </c>
      <c r="E529" t="s">
        <v>27</v>
      </c>
      <c r="F529">
        <v>570.04</v>
      </c>
      <c r="G529">
        <v>3.93</v>
      </c>
      <c r="H529">
        <v>584.27</v>
      </c>
      <c r="I529">
        <v>4.0999999999999996</v>
      </c>
      <c r="J529">
        <v>-14.23</v>
      </c>
      <c r="K529">
        <v>5.68</v>
      </c>
    </row>
    <row r="530" spans="1:11" x14ac:dyDescent="0.25">
      <c r="A530" t="str">
        <f t="shared" si="8"/>
        <v>2019RY9TAS</v>
      </c>
      <c r="B530">
        <v>2019</v>
      </c>
      <c r="C530" t="s">
        <v>8</v>
      </c>
      <c r="D530" t="s">
        <v>54</v>
      </c>
      <c r="E530" t="s">
        <v>27</v>
      </c>
      <c r="F530">
        <v>562.16999999999996</v>
      </c>
      <c r="G530">
        <v>3.85</v>
      </c>
      <c r="H530">
        <v>578.59</v>
      </c>
      <c r="I530">
        <v>3.81</v>
      </c>
      <c r="J530">
        <v>-16.420000000000002</v>
      </c>
      <c r="K530">
        <v>5.41</v>
      </c>
    </row>
    <row r="531" spans="1:11" x14ac:dyDescent="0.25">
      <c r="A531" t="str">
        <f t="shared" si="8"/>
        <v>2021RY9TAS</v>
      </c>
      <c r="B531">
        <v>2021</v>
      </c>
      <c r="C531" t="s">
        <v>8</v>
      </c>
      <c r="D531" t="s">
        <v>54</v>
      </c>
      <c r="E531" t="s">
        <v>27</v>
      </c>
      <c r="F531">
        <v>557.70000000000005</v>
      </c>
      <c r="G531">
        <v>4.78</v>
      </c>
      <c r="H531">
        <v>578</v>
      </c>
      <c r="I531">
        <v>4.1399999999999997</v>
      </c>
      <c r="J531">
        <v>-20.3</v>
      </c>
      <c r="K531">
        <v>6.33</v>
      </c>
    </row>
    <row r="532" spans="1:11" x14ac:dyDescent="0.25">
      <c r="A532" t="str">
        <f t="shared" si="8"/>
        <v>2016RY9VIC</v>
      </c>
      <c r="B532">
        <v>2016</v>
      </c>
      <c r="C532" t="s">
        <v>8</v>
      </c>
      <c r="D532" t="s">
        <v>54</v>
      </c>
      <c r="E532" t="s">
        <v>23</v>
      </c>
      <c r="F532">
        <v>579.94000000000005</v>
      </c>
      <c r="G532">
        <v>1.87</v>
      </c>
      <c r="H532">
        <v>587.91999999999996</v>
      </c>
      <c r="I532">
        <v>1.54</v>
      </c>
      <c r="J532">
        <v>-7.98</v>
      </c>
      <c r="K532">
        <v>2.42</v>
      </c>
    </row>
    <row r="533" spans="1:11" x14ac:dyDescent="0.25">
      <c r="A533" t="str">
        <f t="shared" si="8"/>
        <v>2017RY9VIC</v>
      </c>
      <c r="B533">
        <v>2017</v>
      </c>
      <c r="C533" t="s">
        <v>8</v>
      </c>
      <c r="D533" t="s">
        <v>54</v>
      </c>
      <c r="E533" t="s">
        <v>23</v>
      </c>
      <c r="F533">
        <v>576.49</v>
      </c>
      <c r="G533">
        <v>1.87</v>
      </c>
      <c r="H533">
        <v>588.54999999999995</v>
      </c>
      <c r="I533">
        <v>1.5</v>
      </c>
      <c r="J533">
        <v>-12.06</v>
      </c>
      <c r="K533">
        <v>2.4</v>
      </c>
    </row>
    <row r="534" spans="1:11" x14ac:dyDescent="0.25">
      <c r="A534" t="str">
        <f t="shared" si="8"/>
        <v>2018RY9VIC</v>
      </c>
      <c r="B534">
        <v>2018</v>
      </c>
      <c r="C534" t="s">
        <v>8</v>
      </c>
      <c r="D534" t="s">
        <v>54</v>
      </c>
      <c r="E534" t="s">
        <v>23</v>
      </c>
      <c r="F534">
        <v>583.80999999999995</v>
      </c>
      <c r="G534">
        <v>1.75</v>
      </c>
      <c r="H534">
        <v>593.45000000000005</v>
      </c>
      <c r="I534">
        <v>1.45</v>
      </c>
      <c r="J534">
        <v>-9.64</v>
      </c>
      <c r="K534">
        <v>2.2799999999999998</v>
      </c>
    </row>
    <row r="535" spans="1:11" x14ac:dyDescent="0.25">
      <c r="A535" t="str">
        <f t="shared" si="8"/>
        <v>2019RY9VIC</v>
      </c>
      <c r="B535">
        <v>2019</v>
      </c>
      <c r="C535" t="s">
        <v>8</v>
      </c>
      <c r="D535" t="s">
        <v>54</v>
      </c>
      <c r="E535" t="s">
        <v>23</v>
      </c>
      <c r="F535">
        <v>578.76</v>
      </c>
      <c r="G535">
        <v>1.79</v>
      </c>
      <c r="H535">
        <v>592.67999999999995</v>
      </c>
      <c r="I535">
        <v>1.47</v>
      </c>
      <c r="J535">
        <v>-13.91</v>
      </c>
      <c r="K535">
        <v>2.31</v>
      </c>
    </row>
    <row r="536" spans="1:11" x14ac:dyDescent="0.25">
      <c r="A536" t="str">
        <f t="shared" si="8"/>
        <v>2021RY9VIC</v>
      </c>
      <c r="B536">
        <v>2021</v>
      </c>
      <c r="C536" t="s">
        <v>8</v>
      </c>
      <c r="D536" t="s">
        <v>54</v>
      </c>
      <c r="E536" t="s">
        <v>23</v>
      </c>
      <c r="F536">
        <v>575.97</v>
      </c>
      <c r="G536">
        <v>1.79</v>
      </c>
      <c r="H536">
        <v>588.4</v>
      </c>
      <c r="I536">
        <v>1.57</v>
      </c>
      <c r="J536">
        <v>-12.43</v>
      </c>
      <c r="K536">
        <v>2.38</v>
      </c>
    </row>
    <row r="537" spans="1:11" x14ac:dyDescent="0.25">
      <c r="A537" t="str">
        <f t="shared" si="8"/>
        <v>2016RY9WA</v>
      </c>
      <c r="B537">
        <v>2016</v>
      </c>
      <c r="C537" t="s">
        <v>8</v>
      </c>
      <c r="D537" t="s">
        <v>54</v>
      </c>
      <c r="E537" t="s">
        <v>26</v>
      </c>
      <c r="F537">
        <v>581.99</v>
      </c>
      <c r="G537">
        <v>2.83</v>
      </c>
      <c r="H537">
        <v>587.92999999999995</v>
      </c>
      <c r="I537">
        <v>2.57</v>
      </c>
      <c r="J537">
        <v>-5.94</v>
      </c>
      <c r="K537">
        <v>3.83</v>
      </c>
    </row>
    <row r="538" spans="1:11" x14ac:dyDescent="0.25">
      <c r="A538" t="str">
        <f t="shared" si="8"/>
        <v>2017RY9WA</v>
      </c>
      <c r="B538">
        <v>2017</v>
      </c>
      <c r="C538" t="s">
        <v>8</v>
      </c>
      <c r="D538" t="s">
        <v>54</v>
      </c>
      <c r="E538" t="s">
        <v>26</v>
      </c>
      <c r="F538">
        <v>576.92999999999995</v>
      </c>
      <c r="G538">
        <v>2.83</v>
      </c>
      <c r="H538">
        <v>588.29999999999995</v>
      </c>
      <c r="I538">
        <v>2.5299999999999998</v>
      </c>
      <c r="J538">
        <v>-11.37</v>
      </c>
      <c r="K538">
        <v>3.8</v>
      </c>
    </row>
    <row r="539" spans="1:11" x14ac:dyDescent="0.25">
      <c r="A539" t="str">
        <f t="shared" si="8"/>
        <v>2018RY9WA</v>
      </c>
      <c r="B539">
        <v>2018</v>
      </c>
      <c r="C539" t="s">
        <v>8</v>
      </c>
      <c r="D539" t="s">
        <v>54</v>
      </c>
      <c r="E539" t="s">
        <v>26</v>
      </c>
      <c r="F539">
        <v>584.79</v>
      </c>
      <c r="G539">
        <v>2.65</v>
      </c>
      <c r="H539">
        <v>594.27</v>
      </c>
      <c r="I539">
        <v>2.4</v>
      </c>
      <c r="J539">
        <v>-9.48</v>
      </c>
      <c r="K539">
        <v>3.58</v>
      </c>
    </row>
    <row r="540" spans="1:11" x14ac:dyDescent="0.25">
      <c r="A540" t="str">
        <f t="shared" si="8"/>
        <v>2019RY9WA</v>
      </c>
      <c r="B540">
        <v>2019</v>
      </c>
      <c r="C540" t="s">
        <v>8</v>
      </c>
      <c r="D540" t="s">
        <v>54</v>
      </c>
      <c r="E540" t="s">
        <v>26</v>
      </c>
      <c r="F540">
        <v>581.75</v>
      </c>
      <c r="G540">
        <v>2.66</v>
      </c>
      <c r="H540">
        <v>592.89</v>
      </c>
      <c r="I540">
        <v>2.36</v>
      </c>
      <c r="J540">
        <v>-11.14</v>
      </c>
      <c r="K540">
        <v>3.56</v>
      </c>
    </row>
    <row r="541" spans="1:11" x14ac:dyDescent="0.25">
      <c r="A541" t="str">
        <f t="shared" si="8"/>
        <v>2021RY9WA</v>
      </c>
      <c r="B541">
        <v>2021</v>
      </c>
      <c r="C541" t="s">
        <v>8</v>
      </c>
      <c r="D541" t="s">
        <v>54</v>
      </c>
      <c r="E541" t="s">
        <v>26</v>
      </c>
      <c r="F541">
        <v>581.39</v>
      </c>
      <c r="G541">
        <v>2.77</v>
      </c>
      <c r="H541">
        <v>591.87</v>
      </c>
      <c r="I541">
        <v>2.41</v>
      </c>
      <c r="J541">
        <v>-10.47</v>
      </c>
      <c r="K541">
        <v>3.67</v>
      </c>
    </row>
    <row r="542" spans="1:11" x14ac:dyDescent="0.25">
      <c r="A542" t="str">
        <f t="shared" si="8"/>
        <v>2016SY3AAA</v>
      </c>
      <c r="B542">
        <v>2016</v>
      </c>
      <c r="C542" t="s">
        <v>12</v>
      </c>
      <c r="D542" t="s">
        <v>51</v>
      </c>
      <c r="E542" t="s">
        <v>30</v>
      </c>
      <c r="F542">
        <v>413.53</v>
      </c>
      <c r="G542">
        <v>0.6</v>
      </c>
      <c r="H542">
        <v>426.38</v>
      </c>
      <c r="I542">
        <v>0.55000000000000004</v>
      </c>
      <c r="J542">
        <v>-12.85</v>
      </c>
      <c r="K542">
        <v>0.81</v>
      </c>
    </row>
    <row r="543" spans="1:11" x14ac:dyDescent="0.25">
      <c r="A543" t="str">
        <f t="shared" si="8"/>
        <v>2017SY3AAA</v>
      </c>
      <c r="B543">
        <v>2017</v>
      </c>
      <c r="C543" t="s">
        <v>12</v>
      </c>
      <c r="D543" t="s">
        <v>51</v>
      </c>
      <c r="E543" t="s">
        <v>30</v>
      </c>
      <c r="F543">
        <v>408.5</v>
      </c>
      <c r="G543">
        <v>0.61</v>
      </c>
      <c r="H543">
        <v>424.06</v>
      </c>
      <c r="I543">
        <v>0.54</v>
      </c>
      <c r="J543">
        <v>-15.57</v>
      </c>
      <c r="K543">
        <v>0.82</v>
      </c>
    </row>
    <row r="544" spans="1:11" x14ac:dyDescent="0.25">
      <c r="A544" t="str">
        <f t="shared" si="8"/>
        <v>2018SY3AAA</v>
      </c>
      <c r="B544">
        <v>2018</v>
      </c>
      <c r="C544" t="s">
        <v>12</v>
      </c>
      <c r="D544" t="s">
        <v>51</v>
      </c>
      <c r="E544" t="s">
        <v>30</v>
      </c>
      <c r="F544">
        <v>411.38</v>
      </c>
      <c r="G544">
        <v>0.6</v>
      </c>
      <c r="H544">
        <v>424.01</v>
      </c>
      <c r="I544">
        <v>0.54</v>
      </c>
      <c r="J544">
        <v>-12.63</v>
      </c>
      <c r="K544">
        <v>0.81</v>
      </c>
    </row>
    <row r="545" spans="1:11" x14ac:dyDescent="0.25">
      <c r="A545" t="str">
        <f t="shared" si="8"/>
        <v>2019SY3AAA</v>
      </c>
      <c r="B545">
        <v>2019</v>
      </c>
      <c r="C545" t="s">
        <v>12</v>
      </c>
      <c r="D545" t="s">
        <v>51</v>
      </c>
      <c r="E545" t="s">
        <v>30</v>
      </c>
      <c r="F545">
        <v>413.89</v>
      </c>
      <c r="G545">
        <v>0.63</v>
      </c>
      <c r="H545">
        <v>424.06</v>
      </c>
      <c r="I545">
        <v>0.55000000000000004</v>
      </c>
      <c r="J545">
        <v>-10.17</v>
      </c>
      <c r="K545">
        <v>0.84</v>
      </c>
    </row>
    <row r="546" spans="1:11" x14ac:dyDescent="0.25">
      <c r="A546" t="str">
        <f t="shared" si="8"/>
        <v>2021SY3AAA</v>
      </c>
      <c r="B546">
        <v>2021</v>
      </c>
      <c r="C546" t="s">
        <v>12</v>
      </c>
      <c r="D546" t="s">
        <v>51</v>
      </c>
      <c r="E546" t="s">
        <v>30</v>
      </c>
      <c r="F546">
        <v>416.48</v>
      </c>
      <c r="G546">
        <v>0.66</v>
      </c>
      <c r="H546">
        <v>426.03</v>
      </c>
      <c r="I546">
        <v>0.6</v>
      </c>
      <c r="J546">
        <v>-9.5500000000000007</v>
      </c>
      <c r="K546">
        <v>0.89</v>
      </c>
    </row>
    <row r="547" spans="1:11" x14ac:dyDescent="0.25">
      <c r="A547" t="str">
        <f t="shared" si="8"/>
        <v>2016SY3ACT</v>
      </c>
      <c r="B547">
        <v>2016</v>
      </c>
      <c r="C547" t="s">
        <v>12</v>
      </c>
      <c r="D547" t="s">
        <v>51</v>
      </c>
      <c r="E547" t="s">
        <v>29</v>
      </c>
      <c r="F547">
        <v>413.75</v>
      </c>
      <c r="G547">
        <v>3.2</v>
      </c>
      <c r="H547">
        <v>427.59</v>
      </c>
      <c r="I547">
        <v>2.97</v>
      </c>
      <c r="J547">
        <v>-13.84</v>
      </c>
      <c r="K547">
        <v>4.3600000000000003</v>
      </c>
    </row>
    <row r="548" spans="1:11" x14ac:dyDescent="0.25">
      <c r="A548" t="str">
        <f t="shared" si="8"/>
        <v>2017SY3ACT</v>
      </c>
      <c r="B548">
        <v>2017</v>
      </c>
      <c r="C548" t="s">
        <v>12</v>
      </c>
      <c r="D548" t="s">
        <v>51</v>
      </c>
      <c r="E548" t="s">
        <v>29</v>
      </c>
      <c r="F548">
        <v>405.32</v>
      </c>
      <c r="G548">
        <v>3.47</v>
      </c>
      <c r="H548">
        <v>420.74</v>
      </c>
      <c r="I548">
        <v>3.46</v>
      </c>
      <c r="J548">
        <v>-15.42</v>
      </c>
      <c r="K548">
        <v>4.9000000000000004</v>
      </c>
    </row>
    <row r="549" spans="1:11" x14ac:dyDescent="0.25">
      <c r="A549" t="str">
        <f t="shared" si="8"/>
        <v>2018SY3ACT</v>
      </c>
      <c r="B549">
        <v>2018</v>
      </c>
      <c r="C549" t="s">
        <v>12</v>
      </c>
      <c r="D549" t="s">
        <v>51</v>
      </c>
      <c r="E549" t="s">
        <v>29</v>
      </c>
      <c r="F549">
        <v>411.21</v>
      </c>
      <c r="G549">
        <v>2.92</v>
      </c>
      <c r="H549">
        <v>417.96</v>
      </c>
      <c r="I549">
        <v>2.5499999999999998</v>
      </c>
      <c r="J549">
        <v>-6.75</v>
      </c>
      <c r="K549">
        <v>3.87</v>
      </c>
    </row>
    <row r="550" spans="1:11" x14ac:dyDescent="0.25">
      <c r="A550" t="str">
        <f t="shared" si="8"/>
        <v>2019SY3ACT</v>
      </c>
      <c r="B550">
        <v>2019</v>
      </c>
      <c r="C550" t="s">
        <v>12</v>
      </c>
      <c r="D550" t="s">
        <v>51</v>
      </c>
      <c r="E550" t="s">
        <v>29</v>
      </c>
      <c r="F550">
        <v>405.83</v>
      </c>
      <c r="G550">
        <v>3.03</v>
      </c>
      <c r="H550">
        <v>417.09</v>
      </c>
      <c r="I550">
        <v>3.27</v>
      </c>
      <c r="J550">
        <v>-11.26</v>
      </c>
      <c r="K550">
        <v>4.46</v>
      </c>
    </row>
    <row r="551" spans="1:11" x14ac:dyDescent="0.25">
      <c r="A551" t="str">
        <f t="shared" si="8"/>
        <v>2021SY3ACT</v>
      </c>
      <c r="B551">
        <v>2021</v>
      </c>
      <c r="C551" t="s">
        <v>12</v>
      </c>
      <c r="D551" t="s">
        <v>51</v>
      </c>
      <c r="E551" t="s">
        <v>29</v>
      </c>
      <c r="F551">
        <v>413.85</v>
      </c>
      <c r="G551">
        <v>3.45</v>
      </c>
      <c r="H551">
        <v>419.03</v>
      </c>
      <c r="I551">
        <v>3.06</v>
      </c>
      <c r="J551">
        <v>-5.18</v>
      </c>
      <c r="K551">
        <v>4.6100000000000003</v>
      </c>
    </row>
    <row r="552" spans="1:11" x14ac:dyDescent="0.25">
      <c r="A552" t="str">
        <f t="shared" si="8"/>
        <v>2016SY3NSW</v>
      </c>
      <c r="B552">
        <v>2016</v>
      </c>
      <c r="C552" t="s">
        <v>12</v>
      </c>
      <c r="D552" t="s">
        <v>51</v>
      </c>
      <c r="E552" t="s">
        <v>22</v>
      </c>
      <c r="F552">
        <v>423.3</v>
      </c>
      <c r="G552">
        <v>1.1499999999999999</v>
      </c>
      <c r="H552">
        <v>436</v>
      </c>
      <c r="I552">
        <v>1.05</v>
      </c>
      <c r="J552">
        <v>-12.69</v>
      </c>
      <c r="K552">
        <v>1.55</v>
      </c>
    </row>
    <row r="553" spans="1:11" x14ac:dyDescent="0.25">
      <c r="A553" t="str">
        <f t="shared" si="8"/>
        <v>2017SY3NSW</v>
      </c>
      <c r="B553">
        <v>2017</v>
      </c>
      <c r="C553" t="s">
        <v>12</v>
      </c>
      <c r="D553" t="s">
        <v>51</v>
      </c>
      <c r="E553" t="s">
        <v>22</v>
      </c>
      <c r="F553">
        <v>418.4</v>
      </c>
      <c r="G553">
        <v>1.1499999999999999</v>
      </c>
      <c r="H553">
        <v>434.17</v>
      </c>
      <c r="I553">
        <v>1.05</v>
      </c>
      <c r="J553">
        <v>-15.77</v>
      </c>
      <c r="K553">
        <v>1.56</v>
      </c>
    </row>
    <row r="554" spans="1:11" x14ac:dyDescent="0.25">
      <c r="A554" t="str">
        <f t="shared" si="8"/>
        <v>2018SY3NSW</v>
      </c>
      <c r="B554">
        <v>2018</v>
      </c>
      <c r="C554" t="s">
        <v>12</v>
      </c>
      <c r="D554" t="s">
        <v>51</v>
      </c>
      <c r="E554" t="s">
        <v>22</v>
      </c>
      <c r="F554">
        <v>421.03</v>
      </c>
      <c r="G554">
        <v>1.1299999999999999</v>
      </c>
      <c r="H554">
        <v>432.3</v>
      </c>
      <c r="I554">
        <v>1.01</v>
      </c>
      <c r="J554">
        <v>-11.27</v>
      </c>
      <c r="K554">
        <v>1.52</v>
      </c>
    </row>
    <row r="555" spans="1:11" x14ac:dyDescent="0.25">
      <c r="A555" t="str">
        <f t="shared" si="8"/>
        <v>2019SY3NSW</v>
      </c>
      <c r="B555">
        <v>2019</v>
      </c>
      <c r="C555" t="s">
        <v>12</v>
      </c>
      <c r="D555" t="s">
        <v>51</v>
      </c>
      <c r="E555" t="s">
        <v>22</v>
      </c>
      <c r="F555">
        <v>423.96</v>
      </c>
      <c r="G555">
        <v>1.2</v>
      </c>
      <c r="H555">
        <v>433.31</v>
      </c>
      <c r="I555">
        <v>1.04</v>
      </c>
      <c r="J555">
        <v>-9.35</v>
      </c>
      <c r="K555">
        <v>1.59</v>
      </c>
    </row>
    <row r="556" spans="1:11" x14ac:dyDescent="0.25">
      <c r="A556" t="str">
        <f t="shared" si="8"/>
        <v>2021SY3NSW</v>
      </c>
      <c r="B556">
        <v>2021</v>
      </c>
      <c r="C556" t="s">
        <v>12</v>
      </c>
      <c r="D556" t="s">
        <v>51</v>
      </c>
      <c r="E556" t="s">
        <v>22</v>
      </c>
      <c r="F556">
        <v>428.85</v>
      </c>
      <c r="G556">
        <v>1.24</v>
      </c>
      <c r="H556">
        <v>437.86</v>
      </c>
      <c r="I556">
        <v>1.1200000000000001</v>
      </c>
      <c r="J556">
        <v>-9.02</v>
      </c>
      <c r="K556">
        <v>1.67</v>
      </c>
    </row>
    <row r="557" spans="1:11" x14ac:dyDescent="0.25">
      <c r="A557" t="str">
        <f t="shared" si="8"/>
        <v>2016SY3NT</v>
      </c>
      <c r="B557">
        <v>2016</v>
      </c>
      <c r="C557" t="s">
        <v>12</v>
      </c>
      <c r="D557" t="s">
        <v>51</v>
      </c>
      <c r="E557" t="s">
        <v>28</v>
      </c>
      <c r="F557">
        <v>330.25</v>
      </c>
      <c r="G557">
        <v>9.9499999999999993</v>
      </c>
      <c r="H557">
        <v>346.91</v>
      </c>
      <c r="I557">
        <v>9.44</v>
      </c>
      <c r="J557">
        <v>-16.66</v>
      </c>
      <c r="K557">
        <v>13.71</v>
      </c>
    </row>
    <row r="558" spans="1:11" x14ac:dyDescent="0.25">
      <c r="A558" t="str">
        <f t="shared" si="8"/>
        <v>2017SY3NT</v>
      </c>
      <c r="B558">
        <v>2017</v>
      </c>
      <c r="C558" t="s">
        <v>12</v>
      </c>
      <c r="D558" t="s">
        <v>51</v>
      </c>
      <c r="E558" t="s">
        <v>28</v>
      </c>
      <c r="F558">
        <v>316.82</v>
      </c>
      <c r="G558">
        <v>10.06</v>
      </c>
      <c r="H558">
        <v>341.32</v>
      </c>
      <c r="I558">
        <v>10.15</v>
      </c>
      <c r="J558">
        <v>-24.5</v>
      </c>
      <c r="K558">
        <v>14.29</v>
      </c>
    </row>
    <row r="559" spans="1:11" x14ac:dyDescent="0.25">
      <c r="A559" t="str">
        <f t="shared" si="8"/>
        <v>2018SY3NT</v>
      </c>
      <c r="B559">
        <v>2018</v>
      </c>
      <c r="C559" t="s">
        <v>12</v>
      </c>
      <c r="D559" t="s">
        <v>51</v>
      </c>
      <c r="E559" t="s">
        <v>28</v>
      </c>
      <c r="F559">
        <v>309.89999999999998</v>
      </c>
      <c r="G559">
        <v>11.97</v>
      </c>
      <c r="H559">
        <v>335.74</v>
      </c>
      <c r="I559">
        <v>11.12</v>
      </c>
      <c r="J559">
        <v>-25.83</v>
      </c>
      <c r="K559">
        <v>16.34</v>
      </c>
    </row>
    <row r="560" spans="1:11" x14ac:dyDescent="0.25">
      <c r="A560" t="str">
        <f t="shared" si="8"/>
        <v>2019SY3NT</v>
      </c>
      <c r="B560">
        <v>2019</v>
      </c>
      <c r="C560" t="s">
        <v>12</v>
      </c>
      <c r="D560" t="s">
        <v>51</v>
      </c>
      <c r="E560" t="s">
        <v>28</v>
      </c>
      <c r="F560">
        <v>316.08999999999997</v>
      </c>
      <c r="G560">
        <v>11.36</v>
      </c>
      <c r="H560">
        <v>331.36</v>
      </c>
      <c r="I560">
        <v>10.93</v>
      </c>
      <c r="J560">
        <v>-15.28</v>
      </c>
      <c r="K560">
        <v>15.76</v>
      </c>
    </row>
    <row r="561" spans="1:11" x14ac:dyDescent="0.25">
      <c r="A561" t="str">
        <f t="shared" si="8"/>
        <v>2021SY3NT</v>
      </c>
      <c r="B561">
        <v>2021</v>
      </c>
      <c r="C561" t="s">
        <v>12</v>
      </c>
      <c r="D561" t="s">
        <v>51</v>
      </c>
      <c r="E561" t="s">
        <v>28</v>
      </c>
      <c r="F561">
        <v>323.82</v>
      </c>
      <c r="G561">
        <v>11.28</v>
      </c>
      <c r="H561">
        <v>339.88</v>
      </c>
      <c r="I561">
        <v>10.54</v>
      </c>
      <c r="J561">
        <v>-16.059999999999999</v>
      </c>
      <c r="K561">
        <v>15.43</v>
      </c>
    </row>
    <row r="562" spans="1:11" x14ac:dyDescent="0.25">
      <c r="A562" t="str">
        <f t="shared" si="8"/>
        <v>2016SY3QLD</v>
      </c>
      <c r="B562">
        <v>2016</v>
      </c>
      <c r="C562" t="s">
        <v>12</v>
      </c>
      <c r="D562" t="s">
        <v>51</v>
      </c>
      <c r="E562" t="s">
        <v>24</v>
      </c>
      <c r="F562">
        <v>403.18</v>
      </c>
      <c r="G562">
        <v>1.22</v>
      </c>
      <c r="H562">
        <v>417.73</v>
      </c>
      <c r="I562">
        <v>1.0900000000000001</v>
      </c>
      <c r="J562">
        <v>-14.55</v>
      </c>
      <c r="K562">
        <v>1.64</v>
      </c>
    </row>
    <row r="563" spans="1:11" x14ac:dyDescent="0.25">
      <c r="A563" t="str">
        <f t="shared" si="8"/>
        <v>2017SY3QLD</v>
      </c>
      <c r="B563">
        <v>2017</v>
      </c>
      <c r="C563" t="s">
        <v>12</v>
      </c>
      <c r="D563" t="s">
        <v>51</v>
      </c>
      <c r="E563" t="s">
        <v>24</v>
      </c>
      <c r="F563">
        <v>400.02</v>
      </c>
      <c r="G563">
        <v>1.21</v>
      </c>
      <c r="H563">
        <v>418.02</v>
      </c>
      <c r="I563">
        <v>1.05</v>
      </c>
      <c r="J563">
        <v>-18</v>
      </c>
      <c r="K563">
        <v>1.6</v>
      </c>
    </row>
    <row r="564" spans="1:11" x14ac:dyDescent="0.25">
      <c r="A564" t="str">
        <f t="shared" si="8"/>
        <v>2018SY3QLD</v>
      </c>
      <c r="B564">
        <v>2018</v>
      </c>
      <c r="C564" t="s">
        <v>12</v>
      </c>
      <c r="D564" t="s">
        <v>51</v>
      </c>
      <c r="E564" t="s">
        <v>24</v>
      </c>
      <c r="F564">
        <v>403.22</v>
      </c>
      <c r="G564">
        <v>1.18</v>
      </c>
      <c r="H564">
        <v>418.57</v>
      </c>
      <c r="I564">
        <v>1.0900000000000001</v>
      </c>
      <c r="J564">
        <v>-15.35</v>
      </c>
      <c r="K564">
        <v>1.61</v>
      </c>
    </row>
    <row r="565" spans="1:11" x14ac:dyDescent="0.25">
      <c r="A565" t="str">
        <f t="shared" si="8"/>
        <v>2019SY3QLD</v>
      </c>
      <c r="B565">
        <v>2019</v>
      </c>
      <c r="C565" t="s">
        <v>12</v>
      </c>
      <c r="D565" t="s">
        <v>51</v>
      </c>
      <c r="E565" t="s">
        <v>24</v>
      </c>
      <c r="F565">
        <v>404.53</v>
      </c>
      <c r="G565">
        <v>1.26</v>
      </c>
      <c r="H565">
        <v>416.22</v>
      </c>
      <c r="I565">
        <v>1.0900000000000001</v>
      </c>
      <c r="J565">
        <v>-11.69</v>
      </c>
      <c r="K565">
        <v>1.67</v>
      </c>
    </row>
    <row r="566" spans="1:11" x14ac:dyDescent="0.25">
      <c r="A566" t="str">
        <f t="shared" si="8"/>
        <v>2021SY3QLD</v>
      </c>
      <c r="B566">
        <v>2021</v>
      </c>
      <c r="C566" t="s">
        <v>12</v>
      </c>
      <c r="D566" t="s">
        <v>51</v>
      </c>
      <c r="E566" t="s">
        <v>24</v>
      </c>
      <c r="F566">
        <v>402.39</v>
      </c>
      <c r="G566">
        <v>1.46</v>
      </c>
      <c r="H566">
        <v>413.75</v>
      </c>
      <c r="I566">
        <v>1.26</v>
      </c>
      <c r="J566">
        <v>-11.36</v>
      </c>
      <c r="K566">
        <v>1.93</v>
      </c>
    </row>
    <row r="567" spans="1:11" x14ac:dyDescent="0.25">
      <c r="A567" t="str">
        <f t="shared" si="8"/>
        <v>2016SY3SA</v>
      </c>
      <c r="B567">
        <v>2016</v>
      </c>
      <c r="C567" t="s">
        <v>12</v>
      </c>
      <c r="D567" t="s">
        <v>51</v>
      </c>
      <c r="E567" t="s">
        <v>25</v>
      </c>
      <c r="F567">
        <v>403.45</v>
      </c>
      <c r="G567">
        <v>1.98</v>
      </c>
      <c r="H567">
        <v>417.61</v>
      </c>
      <c r="I567">
        <v>1.77</v>
      </c>
      <c r="J567">
        <v>-14.16</v>
      </c>
      <c r="K567">
        <v>2.65</v>
      </c>
    </row>
    <row r="568" spans="1:11" x14ac:dyDescent="0.25">
      <c r="A568" t="str">
        <f t="shared" si="8"/>
        <v>2017SY3SA</v>
      </c>
      <c r="B568">
        <v>2017</v>
      </c>
      <c r="C568" t="s">
        <v>12</v>
      </c>
      <c r="D568" t="s">
        <v>51</v>
      </c>
      <c r="E568" t="s">
        <v>25</v>
      </c>
      <c r="F568">
        <v>394.49</v>
      </c>
      <c r="G568">
        <v>1.92</v>
      </c>
      <c r="H568">
        <v>414.35</v>
      </c>
      <c r="I568">
        <v>1.65</v>
      </c>
      <c r="J568">
        <v>-19.87</v>
      </c>
      <c r="K568">
        <v>2.54</v>
      </c>
    </row>
    <row r="569" spans="1:11" x14ac:dyDescent="0.25">
      <c r="A569" t="str">
        <f t="shared" si="8"/>
        <v>2018SY3SA</v>
      </c>
      <c r="B569">
        <v>2018</v>
      </c>
      <c r="C569" t="s">
        <v>12</v>
      </c>
      <c r="D569" t="s">
        <v>51</v>
      </c>
      <c r="E569" t="s">
        <v>25</v>
      </c>
      <c r="F569">
        <v>398.31</v>
      </c>
      <c r="G569">
        <v>1.94</v>
      </c>
      <c r="H569">
        <v>413.9</v>
      </c>
      <c r="I569">
        <v>1.71</v>
      </c>
      <c r="J569">
        <v>-15.59</v>
      </c>
      <c r="K569">
        <v>2.58</v>
      </c>
    </row>
    <row r="570" spans="1:11" x14ac:dyDescent="0.25">
      <c r="A570" t="str">
        <f t="shared" si="8"/>
        <v>2019SY3SA</v>
      </c>
      <c r="B570">
        <v>2019</v>
      </c>
      <c r="C570" t="s">
        <v>12</v>
      </c>
      <c r="D570" t="s">
        <v>51</v>
      </c>
      <c r="E570" t="s">
        <v>25</v>
      </c>
      <c r="F570">
        <v>400.83</v>
      </c>
      <c r="G570">
        <v>1.94</v>
      </c>
      <c r="H570">
        <v>412.57</v>
      </c>
      <c r="I570">
        <v>1.73</v>
      </c>
      <c r="J570">
        <v>-11.74</v>
      </c>
      <c r="K570">
        <v>2.6</v>
      </c>
    </row>
    <row r="571" spans="1:11" x14ac:dyDescent="0.25">
      <c r="A571" t="str">
        <f t="shared" si="8"/>
        <v>2021SY3SA</v>
      </c>
      <c r="B571">
        <v>2021</v>
      </c>
      <c r="C571" t="s">
        <v>12</v>
      </c>
      <c r="D571" t="s">
        <v>51</v>
      </c>
      <c r="E571" t="s">
        <v>25</v>
      </c>
      <c r="F571">
        <v>406.28</v>
      </c>
      <c r="G571">
        <v>1.99</v>
      </c>
      <c r="H571">
        <v>418.35</v>
      </c>
      <c r="I571">
        <v>1.85</v>
      </c>
      <c r="J571">
        <v>-12.07</v>
      </c>
      <c r="K571">
        <v>2.72</v>
      </c>
    </row>
    <row r="572" spans="1:11" x14ac:dyDescent="0.25">
      <c r="A572" t="str">
        <f t="shared" si="8"/>
        <v>2016SY3TAS</v>
      </c>
      <c r="B572">
        <v>2016</v>
      </c>
      <c r="C572" t="s">
        <v>12</v>
      </c>
      <c r="D572" t="s">
        <v>51</v>
      </c>
      <c r="E572" t="s">
        <v>27</v>
      </c>
      <c r="F572">
        <v>385</v>
      </c>
      <c r="G572">
        <v>3.34</v>
      </c>
      <c r="H572">
        <v>415.94</v>
      </c>
      <c r="I572">
        <v>3</v>
      </c>
      <c r="J572">
        <v>-30.94</v>
      </c>
      <c r="K572">
        <v>4.49</v>
      </c>
    </row>
    <row r="573" spans="1:11" x14ac:dyDescent="0.25">
      <c r="A573" t="str">
        <f t="shared" si="8"/>
        <v>2017SY3TAS</v>
      </c>
      <c r="B573">
        <v>2017</v>
      </c>
      <c r="C573" t="s">
        <v>12</v>
      </c>
      <c r="D573" t="s">
        <v>51</v>
      </c>
      <c r="E573" t="s">
        <v>27</v>
      </c>
      <c r="F573">
        <v>383.92</v>
      </c>
      <c r="G573">
        <v>2.99</v>
      </c>
      <c r="H573">
        <v>407.85</v>
      </c>
      <c r="I573">
        <v>2.63</v>
      </c>
      <c r="J573">
        <v>-23.93</v>
      </c>
      <c r="K573">
        <v>3.99</v>
      </c>
    </row>
    <row r="574" spans="1:11" x14ac:dyDescent="0.25">
      <c r="A574" t="str">
        <f t="shared" si="8"/>
        <v>2018SY3TAS</v>
      </c>
      <c r="B574">
        <v>2018</v>
      </c>
      <c r="C574" t="s">
        <v>12</v>
      </c>
      <c r="D574" t="s">
        <v>51</v>
      </c>
      <c r="E574" t="s">
        <v>27</v>
      </c>
      <c r="F574">
        <v>386.19</v>
      </c>
      <c r="G574">
        <v>3.4</v>
      </c>
      <c r="H574">
        <v>410.5</v>
      </c>
      <c r="I574">
        <v>2.7</v>
      </c>
      <c r="J574">
        <v>-24.31</v>
      </c>
      <c r="K574">
        <v>4.34</v>
      </c>
    </row>
    <row r="575" spans="1:11" x14ac:dyDescent="0.25">
      <c r="A575" t="str">
        <f t="shared" si="8"/>
        <v>2019SY3TAS</v>
      </c>
      <c r="B575">
        <v>2019</v>
      </c>
      <c r="C575" t="s">
        <v>12</v>
      </c>
      <c r="D575" t="s">
        <v>51</v>
      </c>
      <c r="E575" t="s">
        <v>27</v>
      </c>
      <c r="F575">
        <v>387.45</v>
      </c>
      <c r="G575">
        <v>2.87</v>
      </c>
      <c r="H575">
        <v>404.25</v>
      </c>
      <c r="I575">
        <v>2.64</v>
      </c>
      <c r="J575">
        <v>-16.79</v>
      </c>
      <c r="K575">
        <v>3.9</v>
      </c>
    </row>
    <row r="576" spans="1:11" x14ac:dyDescent="0.25">
      <c r="A576" t="str">
        <f t="shared" si="8"/>
        <v>2021SY3TAS</v>
      </c>
      <c r="B576">
        <v>2021</v>
      </c>
      <c r="C576" t="s">
        <v>12</v>
      </c>
      <c r="D576" t="s">
        <v>51</v>
      </c>
      <c r="E576" t="s">
        <v>27</v>
      </c>
      <c r="F576">
        <v>385.93</v>
      </c>
      <c r="G576">
        <v>3.4</v>
      </c>
      <c r="H576">
        <v>405.91</v>
      </c>
      <c r="I576">
        <v>2.74</v>
      </c>
      <c r="J576">
        <v>-19.98</v>
      </c>
      <c r="K576">
        <v>4.3600000000000003</v>
      </c>
    </row>
    <row r="577" spans="1:11" x14ac:dyDescent="0.25">
      <c r="A577" t="str">
        <f t="shared" si="8"/>
        <v>2016SY3VIC</v>
      </c>
      <c r="B577">
        <v>2016</v>
      </c>
      <c r="C577" t="s">
        <v>12</v>
      </c>
      <c r="D577" t="s">
        <v>51</v>
      </c>
      <c r="E577" t="s">
        <v>23</v>
      </c>
      <c r="F577">
        <v>422.62</v>
      </c>
      <c r="G577">
        <v>1.01</v>
      </c>
      <c r="H577">
        <v>431.76</v>
      </c>
      <c r="I577">
        <v>0.93</v>
      </c>
      <c r="J577">
        <v>-9.14</v>
      </c>
      <c r="K577">
        <v>1.37</v>
      </c>
    </row>
    <row r="578" spans="1:11" x14ac:dyDescent="0.25">
      <c r="A578" t="str">
        <f t="shared" si="8"/>
        <v>2017SY3VIC</v>
      </c>
      <c r="B578">
        <v>2017</v>
      </c>
      <c r="C578" t="s">
        <v>12</v>
      </c>
      <c r="D578" t="s">
        <v>51</v>
      </c>
      <c r="E578" t="s">
        <v>23</v>
      </c>
      <c r="F578">
        <v>417.04</v>
      </c>
      <c r="G578">
        <v>0.99</v>
      </c>
      <c r="H578">
        <v>427.94</v>
      </c>
      <c r="I578">
        <v>0.94</v>
      </c>
      <c r="J578">
        <v>-10.9</v>
      </c>
      <c r="K578">
        <v>1.37</v>
      </c>
    </row>
    <row r="579" spans="1:11" x14ac:dyDescent="0.25">
      <c r="A579" t="str">
        <f t="shared" ref="A579:A642" si="9">B579&amp;C579&amp;D579&amp;E579</f>
        <v>2018SY3VIC</v>
      </c>
      <c r="B579">
        <v>2018</v>
      </c>
      <c r="C579" t="s">
        <v>12</v>
      </c>
      <c r="D579" t="s">
        <v>51</v>
      </c>
      <c r="E579" t="s">
        <v>23</v>
      </c>
      <c r="F579">
        <v>419.84</v>
      </c>
      <c r="G579">
        <v>0.96</v>
      </c>
      <c r="H579">
        <v>429.63</v>
      </c>
      <c r="I579">
        <v>0.91</v>
      </c>
      <c r="J579">
        <v>-9.7899999999999991</v>
      </c>
      <c r="K579">
        <v>1.32</v>
      </c>
    </row>
    <row r="580" spans="1:11" x14ac:dyDescent="0.25">
      <c r="A580" t="str">
        <f t="shared" si="9"/>
        <v>2019SY3VIC</v>
      </c>
      <c r="B580">
        <v>2019</v>
      </c>
      <c r="C580" t="s">
        <v>12</v>
      </c>
      <c r="D580" t="s">
        <v>51</v>
      </c>
      <c r="E580" t="s">
        <v>23</v>
      </c>
      <c r="F580">
        <v>423.82</v>
      </c>
      <c r="G580">
        <v>1.04</v>
      </c>
      <c r="H580">
        <v>431.59</v>
      </c>
      <c r="I580">
        <v>0.94</v>
      </c>
      <c r="J580">
        <v>-7.78</v>
      </c>
      <c r="K580">
        <v>1.4</v>
      </c>
    </row>
    <row r="581" spans="1:11" x14ac:dyDescent="0.25">
      <c r="A581" t="str">
        <f t="shared" si="9"/>
        <v>2021SY3VIC</v>
      </c>
      <c r="B581">
        <v>2021</v>
      </c>
      <c r="C581" t="s">
        <v>12</v>
      </c>
      <c r="D581" t="s">
        <v>51</v>
      </c>
      <c r="E581" t="s">
        <v>23</v>
      </c>
      <c r="F581">
        <v>426.39</v>
      </c>
      <c r="G581">
        <v>1.06</v>
      </c>
      <c r="H581">
        <v>434.03</v>
      </c>
      <c r="I581">
        <v>0.99</v>
      </c>
      <c r="J581">
        <v>-7.64</v>
      </c>
      <c r="K581">
        <v>1.45</v>
      </c>
    </row>
    <row r="582" spans="1:11" x14ac:dyDescent="0.25">
      <c r="A582" t="str">
        <f t="shared" si="9"/>
        <v>2016SY3WA</v>
      </c>
      <c r="B582">
        <v>2016</v>
      </c>
      <c r="C582" t="s">
        <v>12</v>
      </c>
      <c r="D582" t="s">
        <v>51</v>
      </c>
      <c r="E582" t="s">
        <v>26</v>
      </c>
      <c r="F582">
        <v>405.47</v>
      </c>
      <c r="G582">
        <v>1.64</v>
      </c>
      <c r="H582">
        <v>419.17</v>
      </c>
      <c r="I582">
        <v>1.48</v>
      </c>
      <c r="J582">
        <v>-13.7</v>
      </c>
      <c r="K582">
        <v>2.21</v>
      </c>
    </row>
    <row r="583" spans="1:11" x14ac:dyDescent="0.25">
      <c r="A583" t="str">
        <f t="shared" si="9"/>
        <v>2017SY3WA</v>
      </c>
      <c r="B583">
        <v>2017</v>
      </c>
      <c r="C583" t="s">
        <v>12</v>
      </c>
      <c r="D583" t="s">
        <v>51</v>
      </c>
      <c r="E583" t="s">
        <v>26</v>
      </c>
      <c r="F583">
        <v>401.31</v>
      </c>
      <c r="G583">
        <v>1.64</v>
      </c>
      <c r="H583">
        <v>415.88</v>
      </c>
      <c r="I583">
        <v>1.45</v>
      </c>
      <c r="J583">
        <v>-14.56</v>
      </c>
      <c r="K583">
        <v>2.19</v>
      </c>
    </row>
    <row r="584" spans="1:11" x14ac:dyDescent="0.25">
      <c r="A584" t="str">
        <f t="shared" si="9"/>
        <v>2018SY3WA</v>
      </c>
      <c r="B584">
        <v>2018</v>
      </c>
      <c r="C584" t="s">
        <v>12</v>
      </c>
      <c r="D584" t="s">
        <v>51</v>
      </c>
      <c r="E584" t="s">
        <v>26</v>
      </c>
      <c r="F584">
        <v>404.18</v>
      </c>
      <c r="G584">
        <v>1.64</v>
      </c>
      <c r="H584">
        <v>416.75</v>
      </c>
      <c r="I584">
        <v>1.53</v>
      </c>
      <c r="J584">
        <v>-12.57</v>
      </c>
      <c r="K584">
        <v>2.2400000000000002</v>
      </c>
    </row>
    <row r="585" spans="1:11" x14ac:dyDescent="0.25">
      <c r="A585" t="str">
        <f t="shared" si="9"/>
        <v>2019SY3WA</v>
      </c>
      <c r="B585">
        <v>2019</v>
      </c>
      <c r="C585" t="s">
        <v>12</v>
      </c>
      <c r="D585" t="s">
        <v>51</v>
      </c>
      <c r="E585" t="s">
        <v>26</v>
      </c>
      <c r="F585">
        <v>404.68</v>
      </c>
      <c r="G585">
        <v>1.72</v>
      </c>
      <c r="H585">
        <v>416.93</v>
      </c>
      <c r="I585">
        <v>1.5</v>
      </c>
      <c r="J585">
        <v>-12.24</v>
      </c>
      <c r="K585">
        <v>2.29</v>
      </c>
    </row>
    <row r="586" spans="1:11" x14ac:dyDescent="0.25">
      <c r="A586" t="str">
        <f t="shared" si="9"/>
        <v>2021SY3WA</v>
      </c>
      <c r="B586">
        <v>2021</v>
      </c>
      <c r="C586" t="s">
        <v>12</v>
      </c>
      <c r="D586" t="s">
        <v>51</v>
      </c>
      <c r="E586" t="s">
        <v>26</v>
      </c>
      <c r="F586">
        <v>405.79</v>
      </c>
      <c r="G586">
        <v>1.8</v>
      </c>
      <c r="H586">
        <v>415.47</v>
      </c>
      <c r="I586">
        <v>1.66</v>
      </c>
      <c r="J586">
        <v>-9.68</v>
      </c>
      <c r="K586">
        <v>2.4500000000000002</v>
      </c>
    </row>
    <row r="587" spans="1:11" x14ac:dyDescent="0.25">
      <c r="A587" t="str">
        <f t="shared" si="9"/>
        <v>2016SY5AAA</v>
      </c>
      <c r="B587">
        <v>2016</v>
      </c>
      <c r="C587" t="s">
        <v>12</v>
      </c>
      <c r="D587" t="s">
        <v>52</v>
      </c>
      <c r="E587" t="s">
        <v>30</v>
      </c>
      <c r="F587">
        <v>485.55</v>
      </c>
      <c r="G587">
        <v>0.54</v>
      </c>
      <c r="H587">
        <v>500.55</v>
      </c>
      <c r="I587">
        <v>0.48</v>
      </c>
      <c r="J587">
        <v>-15</v>
      </c>
      <c r="K587">
        <v>0.73</v>
      </c>
    </row>
    <row r="588" spans="1:11" x14ac:dyDescent="0.25">
      <c r="A588" t="str">
        <f t="shared" si="9"/>
        <v>2017SY5AAA</v>
      </c>
      <c r="B588">
        <v>2017</v>
      </c>
      <c r="C588" t="s">
        <v>12</v>
      </c>
      <c r="D588" t="s">
        <v>52</v>
      </c>
      <c r="E588" t="s">
        <v>30</v>
      </c>
      <c r="F588">
        <v>492.48</v>
      </c>
      <c r="G588">
        <v>0.52</v>
      </c>
      <c r="H588">
        <v>509.44</v>
      </c>
      <c r="I588">
        <v>0.46</v>
      </c>
      <c r="J588">
        <v>-16.96</v>
      </c>
      <c r="K588">
        <v>0.7</v>
      </c>
    </row>
    <row r="589" spans="1:11" x14ac:dyDescent="0.25">
      <c r="A589" t="str">
        <f t="shared" si="9"/>
        <v>2018SY5AAA</v>
      </c>
      <c r="B589">
        <v>2018</v>
      </c>
      <c r="C589" t="s">
        <v>12</v>
      </c>
      <c r="D589" t="s">
        <v>52</v>
      </c>
      <c r="E589" t="s">
        <v>30</v>
      </c>
      <c r="F589">
        <v>496.83</v>
      </c>
      <c r="G589">
        <v>0.51</v>
      </c>
      <c r="H589">
        <v>508.25</v>
      </c>
      <c r="I589">
        <v>0.45</v>
      </c>
      <c r="J589">
        <v>-11.42</v>
      </c>
      <c r="K589">
        <v>0.68</v>
      </c>
    </row>
    <row r="590" spans="1:11" x14ac:dyDescent="0.25">
      <c r="A590" t="str">
        <f t="shared" si="9"/>
        <v>2019SY5AAA</v>
      </c>
      <c r="B590">
        <v>2019</v>
      </c>
      <c r="C590" t="s">
        <v>12</v>
      </c>
      <c r="D590" t="s">
        <v>52</v>
      </c>
      <c r="E590" t="s">
        <v>30</v>
      </c>
      <c r="F590">
        <v>494.56</v>
      </c>
      <c r="G590">
        <v>0.53</v>
      </c>
      <c r="H590">
        <v>507.02</v>
      </c>
      <c r="I590">
        <v>0.47</v>
      </c>
      <c r="J590">
        <v>-12.46</v>
      </c>
      <c r="K590">
        <v>0.71</v>
      </c>
    </row>
    <row r="591" spans="1:11" x14ac:dyDescent="0.25">
      <c r="A591" t="str">
        <f t="shared" si="9"/>
        <v>2021SY5AAA</v>
      </c>
      <c r="B591">
        <v>2021</v>
      </c>
      <c r="C591" t="s">
        <v>12</v>
      </c>
      <c r="D591" t="s">
        <v>52</v>
      </c>
      <c r="E591" t="s">
        <v>30</v>
      </c>
      <c r="F591">
        <v>499.48</v>
      </c>
      <c r="G591">
        <v>0.55000000000000004</v>
      </c>
      <c r="H591">
        <v>509.52</v>
      </c>
      <c r="I591">
        <v>0.49</v>
      </c>
      <c r="J591">
        <v>-10.050000000000001</v>
      </c>
      <c r="K591">
        <v>0.74</v>
      </c>
    </row>
    <row r="592" spans="1:11" x14ac:dyDescent="0.25">
      <c r="A592" t="str">
        <f t="shared" si="9"/>
        <v>2016SY5ACT</v>
      </c>
      <c r="B592">
        <v>2016</v>
      </c>
      <c r="C592" t="s">
        <v>12</v>
      </c>
      <c r="D592" t="s">
        <v>52</v>
      </c>
      <c r="E592" t="s">
        <v>29</v>
      </c>
      <c r="F592">
        <v>486.27</v>
      </c>
      <c r="G592">
        <v>3.05</v>
      </c>
      <c r="H592">
        <v>493.95</v>
      </c>
      <c r="I592">
        <v>2.73</v>
      </c>
      <c r="J592">
        <v>-7.68</v>
      </c>
      <c r="K592">
        <v>4.09</v>
      </c>
    </row>
    <row r="593" spans="1:11" x14ac:dyDescent="0.25">
      <c r="A593" t="str">
        <f t="shared" si="9"/>
        <v>2017SY5ACT</v>
      </c>
      <c r="B593">
        <v>2017</v>
      </c>
      <c r="C593" t="s">
        <v>12</v>
      </c>
      <c r="D593" t="s">
        <v>52</v>
      </c>
      <c r="E593" t="s">
        <v>29</v>
      </c>
      <c r="F593">
        <v>491.85</v>
      </c>
      <c r="G593">
        <v>2.85</v>
      </c>
      <c r="H593">
        <v>505.89</v>
      </c>
      <c r="I593">
        <v>2.65</v>
      </c>
      <c r="J593">
        <v>-14.04</v>
      </c>
      <c r="K593">
        <v>3.89</v>
      </c>
    </row>
    <row r="594" spans="1:11" x14ac:dyDescent="0.25">
      <c r="A594" t="str">
        <f t="shared" si="9"/>
        <v>2018SY5ACT</v>
      </c>
      <c r="B594">
        <v>2018</v>
      </c>
      <c r="C594" t="s">
        <v>12</v>
      </c>
      <c r="D594" t="s">
        <v>52</v>
      </c>
      <c r="E594" t="s">
        <v>29</v>
      </c>
      <c r="F594">
        <v>492.1</v>
      </c>
      <c r="G594">
        <v>2.4500000000000002</v>
      </c>
      <c r="H594">
        <v>503.71</v>
      </c>
      <c r="I594">
        <v>2.52</v>
      </c>
      <c r="J594">
        <v>-11.61</v>
      </c>
      <c r="K594">
        <v>3.52</v>
      </c>
    </row>
    <row r="595" spans="1:11" x14ac:dyDescent="0.25">
      <c r="A595" t="str">
        <f t="shared" si="9"/>
        <v>2019SY5ACT</v>
      </c>
      <c r="B595">
        <v>2019</v>
      </c>
      <c r="C595" t="s">
        <v>12</v>
      </c>
      <c r="D595" t="s">
        <v>52</v>
      </c>
      <c r="E595" t="s">
        <v>29</v>
      </c>
      <c r="F595">
        <v>494.19</v>
      </c>
      <c r="G595">
        <v>2.6</v>
      </c>
      <c r="H595">
        <v>504.22</v>
      </c>
      <c r="I595">
        <v>2.42</v>
      </c>
      <c r="J595">
        <v>-10.039999999999999</v>
      </c>
      <c r="K595">
        <v>3.55</v>
      </c>
    </row>
    <row r="596" spans="1:11" x14ac:dyDescent="0.25">
      <c r="A596" t="str">
        <f t="shared" si="9"/>
        <v>2021SY5ACT</v>
      </c>
      <c r="B596">
        <v>2021</v>
      </c>
      <c r="C596" t="s">
        <v>12</v>
      </c>
      <c r="D596" t="s">
        <v>52</v>
      </c>
      <c r="E596" t="s">
        <v>29</v>
      </c>
      <c r="F596">
        <v>501.67</v>
      </c>
      <c r="G596">
        <v>2.71</v>
      </c>
      <c r="H596">
        <v>509.39</v>
      </c>
      <c r="I596">
        <v>2.7</v>
      </c>
      <c r="J596">
        <v>-7.72</v>
      </c>
      <c r="K596">
        <v>3.82</v>
      </c>
    </row>
    <row r="597" spans="1:11" x14ac:dyDescent="0.25">
      <c r="A597" t="str">
        <f t="shared" si="9"/>
        <v>2016SY5NSW</v>
      </c>
      <c r="B597">
        <v>2016</v>
      </c>
      <c r="C597" t="s">
        <v>12</v>
      </c>
      <c r="D597" t="s">
        <v>52</v>
      </c>
      <c r="E597" t="s">
        <v>22</v>
      </c>
      <c r="F597">
        <v>493.21</v>
      </c>
      <c r="G597">
        <v>1.1000000000000001</v>
      </c>
      <c r="H597">
        <v>509.42</v>
      </c>
      <c r="I597">
        <v>0.94</v>
      </c>
      <c r="J597">
        <v>-16.21</v>
      </c>
      <c r="K597">
        <v>1.45</v>
      </c>
    </row>
    <row r="598" spans="1:11" x14ac:dyDescent="0.25">
      <c r="A598" t="str">
        <f t="shared" si="9"/>
        <v>2017SY5NSW</v>
      </c>
      <c r="B598">
        <v>2017</v>
      </c>
      <c r="C598" t="s">
        <v>12</v>
      </c>
      <c r="D598" t="s">
        <v>52</v>
      </c>
      <c r="E598" t="s">
        <v>22</v>
      </c>
      <c r="F598">
        <v>499.81</v>
      </c>
      <c r="G598">
        <v>1.06</v>
      </c>
      <c r="H598">
        <v>517.55999999999995</v>
      </c>
      <c r="I598">
        <v>0.92</v>
      </c>
      <c r="J598">
        <v>-17.739999999999998</v>
      </c>
      <c r="K598">
        <v>1.4</v>
      </c>
    </row>
    <row r="599" spans="1:11" x14ac:dyDescent="0.25">
      <c r="A599" t="str">
        <f t="shared" si="9"/>
        <v>2018SY5NSW</v>
      </c>
      <c r="B599">
        <v>2018</v>
      </c>
      <c r="C599" t="s">
        <v>12</v>
      </c>
      <c r="D599" t="s">
        <v>52</v>
      </c>
      <c r="E599" t="s">
        <v>22</v>
      </c>
      <c r="F599">
        <v>503.91</v>
      </c>
      <c r="G599">
        <v>1.05</v>
      </c>
      <c r="H599">
        <v>514.95000000000005</v>
      </c>
      <c r="I599">
        <v>0.92</v>
      </c>
      <c r="J599">
        <v>-11.04</v>
      </c>
      <c r="K599">
        <v>1.39</v>
      </c>
    </row>
    <row r="600" spans="1:11" x14ac:dyDescent="0.25">
      <c r="A600" t="str">
        <f t="shared" si="9"/>
        <v>2019SY5NSW</v>
      </c>
      <c r="B600">
        <v>2019</v>
      </c>
      <c r="C600" t="s">
        <v>12</v>
      </c>
      <c r="D600" t="s">
        <v>52</v>
      </c>
      <c r="E600" t="s">
        <v>22</v>
      </c>
      <c r="F600">
        <v>502.19</v>
      </c>
      <c r="G600">
        <v>1.0900000000000001</v>
      </c>
      <c r="H600">
        <v>514.46</v>
      </c>
      <c r="I600">
        <v>0.95</v>
      </c>
      <c r="J600">
        <v>-12.27</v>
      </c>
      <c r="K600">
        <v>1.44</v>
      </c>
    </row>
    <row r="601" spans="1:11" x14ac:dyDescent="0.25">
      <c r="A601" t="str">
        <f t="shared" si="9"/>
        <v>2021SY5NSW</v>
      </c>
      <c r="B601">
        <v>2021</v>
      </c>
      <c r="C601" t="s">
        <v>12</v>
      </c>
      <c r="D601" t="s">
        <v>52</v>
      </c>
      <c r="E601" t="s">
        <v>22</v>
      </c>
      <c r="F601">
        <v>509.69</v>
      </c>
      <c r="G601">
        <v>1.0900000000000001</v>
      </c>
      <c r="H601">
        <v>519.09</v>
      </c>
      <c r="I601">
        <v>0.93</v>
      </c>
      <c r="J601">
        <v>-9.4</v>
      </c>
      <c r="K601">
        <v>1.43</v>
      </c>
    </row>
    <row r="602" spans="1:11" x14ac:dyDescent="0.25">
      <c r="A602" t="str">
        <f t="shared" si="9"/>
        <v>2016SY5NT</v>
      </c>
      <c r="B602">
        <v>2016</v>
      </c>
      <c r="C602" t="s">
        <v>12</v>
      </c>
      <c r="D602" t="s">
        <v>52</v>
      </c>
      <c r="E602" t="s">
        <v>28</v>
      </c>
      <c r="F602">
        <v>405.5</v>
      </c>
      <c r="G602">
        <v>10.08</v>
      </c>
      <c r="H602">
        <v>423.9</v>
      </c>
      <c r="I602">
        <v>10.18</v>
      </c>
      <c r="J602">
        <v>-18.399999999999999</v>
      </c>
      <c r="K602">
        <v>14.32</v>
      </c>
    </row>
    <row r="603" spans="1:11" x14ac:dyDescent="0.25">
      <c r="A603" t="str">
        <f t="shared" si="9"/>
        <v>2017SY5NT</v>
      </c>
      <c r="B603">
        <v>2017</v>
      </c>
      <c r="C603" t="s">
        <v>12</v>
      </c>
      <c r="D603" t="s">
        <v>52</v>
      </c>
      <c r="E603" t="s">
        <v>28</v>
      </c>
      <c r="F603">
        <v>419.57</v>
      </c>
      <c r="G603">
        <v>8.3000000000000007</v>
      </c>
      <c r="H603">
        <v>442.9</v>
      </c>
      <c r="I603">
        <v>7.65</v>
      </c>
      <c r="J603">
        <v>-23.33</v>
      </c>
      <c r="K603">
        <v>11.29</v>
      </c>
    </row>
    <row r="604" spans="1:11" x14ac:dyDescent="0.25">
      <c r="A604" t="str">
        <f t="shared" si="9"/>
        <v>2018SY5NT</v>
      </c>
      <c r="B604">
        <v>2018</v>
      </c>
      <c r="C604" t="s">
        <v>12</v>
      </c>
      <c r="D604" t="s">
        <v>52</v>
      </c>
      <c r="E604" t="s">
        <v>28</v>
      </c>
      <c r="F604">
        <v>430.26</v>
      </c>
      <c r="G604">
        <v>8.15</v>
      </c>
      <c r="H604">
        <v>443.26</v>
      </c>
      <c r="I604">
        <v>8.18</v>
      </c>
      <c r="J604">
        <v>-13</v>
      </c>
      <c r="K604">
        <v>11.55</v>
      </c>
    </row>
    <row r="605" spans="1:11" x14ac:dyDescent="0.25">
      <c r="A605" t="str">
        <f t="shared" si="9"/>
        <v>2019SY5NT</v>
      </c>
      <c r="B605">
        <v>2019</v>
      </c>
      <c r="C605" t="s">
        <v>12</v>
      </c>
      <c r="D605" t="s">
        <v>52</v>
      </c>
      <c r="E605" t="s">
        <v>28</v>
      </c>
      <c r="F605">
        <v>408.54</v>
      </c>
      <c r="G605">
        <v>10.09</v>
      </c>
      <c r="H605">
        <v>433.45</v>
      </c>
      <c r="I605">
        <v>9.6</v>
      </c>
      <c r="J605">
        <v>-24.91</v>
      </c>
      <c r="K605">
        <v>13.93</v>
      </c>
    </row>
    <row r="606" spans="1:11" x14ac:dyDescent="0.25">
      <c r="A606" t="str">
        <f t="shared" si="9"/>
        <v>2021SY5NT</v>
      </c>
      <c r="B606">
        <v>2021</v>
      </c>
      <c r="C606" t="s">
        <v>12</v>
      </c>
      <c r="D606" t="s">
        <v>52</v>
      </c>
      <c r="E606" t="s">
        <v>28</v>
      </c>
      <c r="F606">
        <v>425.57</v>
      </c>
      <c r="G606">
        <v>9.39</v>
      </c>
      <c r="H606">
        <v>437.68</v>
      </c>
      <c r="I606">
        <v>9.89</v>
      </c>
      <c r="J606">
        <v>-12.1</v>
      </c>
      <c r="K606">
        <v>13.64</v>
      </c>
    </row>
    <row r="607" spans="1:11" x14ac:dyDescent="0.25">
      <c r="A607" t="str">
        <f t="shared" si="9"/>
        <v>2016SY5QLD</v>
      </c>
      <c r="B607">
        <v>2016</v>
      </c>
      <c r="C607" t="s">
        <v>12</v>
      </c>
      <c r="D607" t="s">
        <v>52</v>
      </c>
      <c r="E607" t="s">
        <v>24</v>
      </c>
      <c r="F607">
        <v>478.09</v>
      </c>
      <c r="G607">
        <v>1.04</v>
      </c>
      <c r="H607">
        <v>493.92</v>
      </c>
      <c r="I607">
        <v>0.89</v>
      </c>
      <c r="J607">
        <v>-15.83</v>
      </c>
      <c r="K607">
        <v>1.37</v>
      </c>
    </row>
    <row r="608" spans="1:11" x14ac:dyDescent="0.25">
      <c r="A608" t="str">
        <f t="shared" si="9"/>
        <v>2017SY5QLD</v>
      </c>
      <c r="B608">
        <v>2017</v>
      </c>
      <c r="C608" t="s">
        <v>12</v>
      </c>
      <c r="D608" t="s">
        <v>52</v>
      </c>
      <c r="E608" t="s">
        <v>24</v>
      </c>
      <c r="F608">
        <v>487.74</v>
      </c>
      <c r="G608">
        <v>1.03</v>
      </c>
      <c r="H608">
        <v>505.31</v>
      </c>
      <c r="I608">
        <v>0.86</v>
      </c>
      <c r="J608">
        <v>-17.579999999999998</v>
      </c>
      <c r="K608">
        <v>1.34</v>
      </c>
    </row>
    <row r="609" spans="1:11" x14ac:dyDescent="0.25">
      <c r="A609" t="str">
        <f t="shared" si="9"/>
        <v>2018SY5QLD</v>
      </c>
      <c r="B609">
        <v>2018</v>
      </c>
      <c r="C609" t="s">
        <v>12</v>
      </c>
      <c r="D609" t="s">
        <v>52</v>
      </c>
      <c r="E609" t="s">
        <v>24</v>
      </c>
      <c r="F609">
        <v>489.98</v>
      </c>
      <c r="G609">
        <v>1.03</v>
      </c>
      <c r="H609">
        <v>503.34</v>
      </c>
      <c r="I609">
        <v>0.9</v>
      </c>
      <c r="J609">
        <v>-13.36</v>
      </c>
      <c r="K609">
        <v>1.37</v>
      </c>
    </row>
    <row r="610" spans="1:11" x14ac:dyDescent="0.25">
      <c r="A610" t="str">
        <f t="shared" si="9"/>
        <v>2019SY5QLD</v>
      </c>
      <c r="B610">
        <v>2019</v>
      </c>
      <c r="C610" t="s">
        <v>12</v>
      </c>
      <c r="D610" t="s">
        <v>52</v>
      </c>
      <c r="E610" t="s">
        <v>24</v>
      </c>
      <c r="F610">
        <v>487.54</v>
      </c>
      <c r="G610">
        <v>1.07</v>
      </c>
      <c r="H610">
        <v>501.83</v>
      </c>
      <c r="I610">
        <v>0.91</v>
      </c>
      <c r="J610">
        <v>-14.28</v>
      </c>
      <c r="K610">
        <v>1.4</v>
      </c>
    </row>
    <row r="611" spans="1:11" x14ac:dyDescent="0.25">
      <c r="A611" t="str">
        <f t="shared" si="9"/>
        <v>2021SY5QLD</v>
      </c>
      <c r="B611">
        <v>2021</v>
      </c>
      <c r="C611" t="s">
        <v>12</v>
      </c>
      <c r="D611" t="s">
        <v>52</v>
      </c>
      <c r="E611" t="s">
        <v>24</v>
      </c>
      <c r="F611">
        <v>490.26</v>
      </c>
      <c r="G611">
        <v>1.1499999999999999</v>
      </c>
      <c r="H611">
        <v>501.47</v>
      </c>
      <c r="I611">
        <v>0.99</v>
      </c>
      <c r="J611">
        <v>-11.21</v>
      </c>
      <c r="K611">
        <v>1.51</v>
      </c>
    </row>
    <row r="612" spans="1:11" x14ac:dyDescent="0.25">
      <c r="A612" t="str">
        <f t="shared" si="9"/>
        <v>2016SY5SA</v>
      </c>
      <c r="B612">
        <v>2016</v>
      </c>
      <c r="C612" t="s">
        <v>12</v>
      </c>
      <c r="D612" t="s">
        <v>52</v>
      </c>
      <c r="E612" t="s">
        <v>25</v>
      </c>
      <c r="F612">
        <v>475.54</v>
      </c>
      <c r="G612">
        <v>1.56</v>
      </c>
      <c r="H612">
        <v>491.31</v>
      </c>
      <c r="I612">
        <v>1.46</v>
      </c>
      <c r="J612">
        <v>-15.77</v>
      </c>
      <c r="K612">
        <v>2.14</v>
      </c>
    </row>
    <row r="613" spans="1:11" x14ac:dyDescent="0.25">
      <c r="A613" t="str">
        <f t="shared" si="9"/>
        <v>2017SY5SA</v>
      </c>
      <c r="B613">
        <v>2017</v>
      </c>
      <c r="C613" t="s">
        <v>12</v>
      </c>
      <c r="D613" t="s">
        <v>52</v>
      </c>
      <c r="E613" t="s">
        <v>25</v>
      </c>
      <c r="F613">
        <v>481.45</v>
      </c>
      <c r="G613">
        <v>1.48</v>
      </c>
      <c r="H613">
        <v>499.87</v>
      </c>
      <c r="I613">
        <v>1.49</v>
      </c>
      <c r="J613">
        <v>-18.420000000000002</v>
      </c>
      <c r="K613">
        <v>2.1</v>
      </c>
    </row>
    <row r="614" spans="1:11" x14ac:dyDescent="0.25">
      <c r="A614" t="str">
        <f t="shared" si="9"/>
        <v>2018SY5SA</v>
      </c>
      <c r="B614">
        <v>2018</v>
      </c>
      <c r="C614" t="s">
        <v>12</v>
      </c>
      <c r="D614" t="s">
        <v>52</v>
      </c>
      <c r="E614" t="s">
        <v>25</v>
      </c>
      <c r="F614">
        <v>487.29</v>
      </c>
      <c r="G614">
        <v>1.63</v>
      </c>
      <c r="H614">
        <v>499.97</v>
      </c>
      <c r="I614">
        <v>1.39</v>
      </c>
      <c r="J614">
        <v>-12.68</v>
      </c>
      <c r="K614">
        <v>2.14</v>
      </c>
    </row>
    <row r="615" spans="1:11" x14ac:dyDescent="0.25">
      <c r="A615" t="str">
        <f t="shared" si="9"/>
        <v>2019SY5SA</v>
      </c>
      <c r="B615">
        <v>2019</v>
      </c>
      <c r="C615" t="s">
        <v>12</v>
      </c>
      <c r="D615" t="s">
        <v>52</v>
      </c>
      <c r="E615" t="s">
        <v>25</v>
      </c>
      <c r="F615">
        <v>482.43</v>
      </c>
      <c r="G615">
        <v>1.65</v>
      </c>
      <c r="H615">
        <v>496.8</v>
      </c>
      <c r="I615">
        <v>1.38</v>
      </c>
      <c r="J615">
        <v>-14.37</v>
      </c>
      <c r="K615">
        <v>2.15</v>
      </c>
    </row>
    <row r="616" spans="1:11" x14ac:dyDescent="0.25">
      <c r="A616" t="str">
        <f t="shared" si="9"/>
        <v>2021SY5SA</v>
      </c>
      <c r="B616">
        <v>2021</v>
      </c>
      <c r="C616" t="s">
        <v>12</v>
      </c>
      <c r="D616" t="s">
        <v>52</v>
      </c>
      <c r="E616" t="s">
        <v>25</v>
      </c>
      <c r="F616">
        <v>493.85</v>
      </c>
      <c r="G616">
        <v>1.72</v>
      </c>
      <c r="H616">
        <v>503.94</v>
      </c>
      <c r="I616">
        <v>1.5</v>
      </c>
      <c r="J616">
        <v>-10.09</v>
      </c>
      <c r="K616">
        <v>2.2799999999999998</v>
      </c>
    </row>
    <row r="617" spans="1:11" x14ac:dyDescent="0.25">
      <c r="A617" t="str">
        <f t="shared" si="9"/>
        <v>2016SY5TAS</v>
      </c>
      <c r="B617">
        <v>2016</v>
      </c>
      <c r="C617" t="s">
        <v>12</v>
      </c>
      <c r="D617" t="s">
        <v>52</v>
      </c>
      <c r="E617" t="s">
        <v>27</v>
      </c>
      <c r="F617">
        <v>469.17</v>
      </c>
      <c r="G617">
        <v>2.67</v>
      </c>
      <c r="H617">
        <v>489.47</v>
      </c>
      <c r="I617">
        <v>2.54</v>
      </c>
      <c r="J617">
        <v>-20.309999999999999</v>
      </c>
      <c r="K617">
        <v>3.69</v>
      </c>
    </row>
    <row r="618" spans="1:11" x14ac:dyDescent="0.25">
      <c r="A618" t="str">
        <f t="shared" si="9"/>
        <v>2017SY5TAS</v>
      </c>
      <c r="B618">
        <v>2017</v>
      </c>
      <c r="C618" t="s">
        <v>12</v>
      </c>
      <c r="D618" t="s">
        <v>52</v>
      </c>
      <c r="E618" t="s">
        <v>27</v>
      </c>
      <c r="F618">
        <v>469.96</v>
      </c>
      <c r="G618">
        <v>3.08</v>
      </c>
      <c r="H618">
        <v>497.51</v>
      </c>
      <c r="I618">
        <v>2.65</v>
      </c>
      <c r="J618">
        <v>-27.54</v>
      </c>
      <c r="K618">
        <v>4.0599999999999996</v>
      </c>
    </row>
    <row r="619" spans="1:11" x14ac:dyDescent="0.25">
      <c r="A619" t="str">
        <f t="shared" si="9"/>
        <v>2018SY5TAS</v>
      </c>
      <c r="B619">
        <v>2018</v>
      </c>
      <c r="C619" t="s">
        <v>12</v>
      </c>
      <c r="D619" t="s">
        <v>52</v>
      </c>
      <c r="E619" t="s">
        <v>27</v>
      </c>
      <c r="F619">
        <v>470.25</v>
      </c>
      <c r="G619">
        <v>2.4500000000000002</v>
      </c>
      <c r="H619">
        <v>494.81</v>
      </c>
      <c r="I619">
        <v>2.1800000000000002</v>
      </c>
      <c r="J619">
        <v>-24.56</v>
      </c>
      <c r="K619">
        <v>3.28</v>
      </c>
    </row>
    <row r="620" spans="1:11" x14ac:dyDescent="0.25">
      <c r="A620" t="str">
        <f t="shared" si="9"/>
        <v>2019SY5TAS</v>
      </c>
      <c r="B620">
        <v>2019</v>
      </c>
      <c r="C620" t="s">
        <v>12</v>
      </c>
      <c r="D620" t="s">
        <v>52</v>
      </c>
      <c r="E620" t="s">
        <v>27</v>
      </c>
      <c r="F620">
        <v>471.81</v>
      </c>
      <c r="G620">
        <v>2.48</v>
      </c>
      <c r="H620">
        <v>491.35</v>
      </c>
      <c r="I620">
        <v>2.15</v>
      </c>
      <c r="J620">
        <v>-19.55</v>
      </c>
      <c r="K620">
        <v>3.28</v>
      </c>
    </row>
    <row r="621" spans="1:11" x14ac:dyDescent="0.25">
      <c r="A621" t="str">
        <f t="shared" si="9"/>
        <v>2021SY5TAS</v>
      </c>
      <c r="B621">
        <v>2021</v>
      </c>
      <c r="C621" t="s">
        <v>12</v>
      </c>
      <c r="D621" t="s">
        <v>52</v>
      </c>
      <c r="E621" t="s">
        <v>27</v>
      </c>
      <c r="F621">
        <v>479.54</v>
      </c>
      <c r="G621">
        <v>2.57</v>
      </c>
      <c r="H621">
        <v>494.9</v>
      </c>
      <c r="I621">
        <v>2.2599999999999998</v>
      </c>
      <c r="J621">
        <v>-15.36</v>
      </c>
      <c r="K621">
        <v>3.43</v>
      </c>
    </row>
    <row r="622" spans="1:11" x14ac:dyDescent="0.25">
      <c r="A622" t="str">
        <f t="shared" si="9"/>
        <v>2016SY5VIC</v>
      </c>
      <c r="B622">
        <v>2016</v>
      </c>
      <c r="C622" t="s">
        <v>12</v>
      </c>
      <c r="D622" t="s">
        <v>52</v>
      </c>
      <c r="E622" t="s">
        <v>23</v>
      </c>
      <c r="F622">
        <v>492.22</v>
      </c>
      <c r="G622">
        <v>0.85</v>
      </c>
      <c r="H622">
        <v>504.65</v>
      </c>
      <c r="I622">
        <v>0.79</v>
      </c>
      <c r="J622">
        <v>-12.43</v>
      </c>
      <c r="K622">
        <v>1.1599999999999999</v>
      </c>
    </row>
    <row r="623" spans="1:11" x14ac:dyDescent="0.25">
      <c r="A623" t="str">
        <f t="shared" si="9"/>
        <v>2017SY5VIC</v>
      </c>
      <c r="B623">
        <v>2017</v>
      </c>
      <c r="C623" t="s">
        <v>12</v>
      </c>
      <c r="D623" t="s">
        <v>52</v>
      </c>
      <c r="E623" t="s">
        <v>23</v>
      </c>
      <c r="F623">
        <v>496.7</v>
      </c>
      <c r="G623">
        <v>0.84</v>
      </c>
      <c r="H623">
        <v>510.5</v>
      </c>
      <c r="I623">
        <v>0.76</v>
      </c>
      <c r="J623">
        <v>-13.8</v>
      </c>
      <c r="K623">
        <v>1.1299999999999999</v>
      </c>
    </row>
    <row r="624" spans="1:11" x14ac:dyDescent="0.25">
      <c r="A624" t="str">
        <f t="shared" si="9"/>
        <v>2018SY5VIC</v>
      </c>
      <c r="B624">
        <v>2018</v>
      </c>
      <c r="C624" t="s">
        <v>12</v>
      </c>
      <c r="D624" t="s">
        <v>52</v>
      </c>
      <c r="E624" t="s">
        <v>23</v>
      </c>
      <c r="F624">
        <v>502.82</v>
      </c>
      <c r="G624">
        <v>0.83</v>
      </c>
      <c r="H624">
        <v>512.17999999999995</v>
      </c>
      <c r="I624">
        <v>0.75</v>
      </c>
      <c r="J624">
        <v>-9.36</v>
      </c>
      <c r="K624">
        <v>1.1200000000000001</v>
      </c>
    </row>
    <row r="625" spans="1:11" x14ac:dyDescent="0.25">
      <c r="A625" t="str">
        <f t="shared" si="9"/>
        <v>2019SY5VIC</v>
      </c>
      <c r="B625">
        <v>2019</v>
      </c>
      <c r="C625" t="s">
        <v>12</v>
      </c>
      <c r="D625" t="s">
        <v>52</v>
      </c>
      <c r="E625" t="s">
        <v>23</v>
      </c>
      <c r="F625">
        <v>500.42</v>
      </c>
      <c r="G625">
        <v>0.84</v>
      </c>
      <c r="H625">
        <v>510.31</v>
      </c>
      <c r="I625">
        <v>0.78</v>
      </c>
      <c r="J625">
        <v>-9.89</v>
      </c>
      <c r="K625">
        <v>1.1399999999999999</v>
      </c>
    </row>
    <row r="626" spans="1:11" x14ac:dyDescent="0.25">
      <c r="A626" t="str">
        <f t="shared" si="9"/>
        <v>2021SY5VIC</v>
      </c>
      <c r="B626">
        <v>2021</v>
      </c>
      <c r="C626" t="s">
        <v>12</v>
      </c>
      <c r="D626" t="s">
        <v>52</v>
      </c>
      <c r="E626" t="s">
        <v>23</v>
      </c>
      <c r="F626">
        <v>501.5</v>
      </c>
      <c r="G626">
        <v>0.9</v>
      </c>
      <c r="H626">
        <v>510.33</v>
      </c>
      <c r="I626">
        <v>0.81</v>
      </c>
      <c r="J626">
        <v>-8.83</v>
      </c>
      <c r="K626">
        <v>1.21</v>
      </c>
    </row>
    <row r="627" spans="1:11" x14ac:dyDescent="0.25">
      <c r="A627" t="str">
        <f t="shared" si="9"/>
        <v>2016SY5WA</v>
      </c>
      <c r="B627">
        <v>2016</v>
      </c>
      <c r="C627" t="s">
        <v>12</v>
      </c>
      <c r="D627" t="s">
        <v>52</v>
      </c>
      <c r="E627" t="s">
        <v>26</v>
      </c>
      <c r="F627">
        <v>480.93</v>
      </c>
      <c r="G627">
        <v>1.43</v>
      </c>
      <c r="H627">
        <v>496.08</v>
      </c>
      <c r="I627">
        <v>1.33</v>
      </c>
      <c r="J627">
        <v>-15.14</v>
      </c>
      <c r="K627">
        <v>1.96</v>
      </c>
    </row>
    <row r="628" spans="1:11" x14ac:dyDescent="0.25">
      <c r="A628" t="str">
        <f t="shared" si="9"/>
        <v>2017SY5WA</v>
      </c>
      <c r="B628">
        <v>2017</v>
      </c>
      <c r="C628" t="s">
        <v>12</v>
      </c>
      <c r="D628" t="s">
        <v>52</v>
      </c>
      <c r="E628" t="s">
        <v>26</v>
      </c>
      <c r="F628">
        <v>489.65</v>
      </c>
      <c r="G628">
        <v>1.49</v>
      </c>
      <c r="H628">
        <v>507.23</v>
      </c>
      <c r="I628">
        <v>1.29</v>
      </c>
      <c r="J628">
        <v>-17.57</v>
      </c>
      <c r="K628">
        <v>1.97</v>
      </c>
    </row>
    <row r="629" spans="1:11" x14ac:dyDescent="0.25">
      <c r="A629" t="str">
        <f t="shared" si="9"/>
        <v>2018SY5WA</v>
      </c>
      <c r="B629">
        <v>2018</v>
      </c>
      <c r="C629" t="s">
        <v>12</v>
      </c>
      <c r="D629" t="s">
        <v>52</v>
      </c>
      <c r="E629" t="s">
        <v>26</v>
      </c>
      <c r="F629">
        <v>494.6</v>
      </c>
      <c r="G629">
        <v>1.34</v>
      </c>
      <c r="H629">
        <v>504.89</v>
      </c>
      <c r="I629">
        <v>1.19</v>
      </c>
      <c r="J629">
        <v>-10.29</v>
      </c>
      <c r="K629">
        <v>1.79</v>
      </c>
    </row>
    <row r="630" spans="1:11" x14ac:dyDescent="0.25">
      <c r="A630" t="str">
        <f t="shared" si="9"/>
        <v>2019SY5WA</v>
      </c>
      <c r="B630">
        <v>2019</v>
      </c>
      <c r="C630" t="s">
        <v>12</v>
      </c>
      <c r="D630" t="s">
        <v>52</v>
      </c>
      <c r="E630" t="s">
        <v>26</v>
      </c>
      <c r="F630">
        <v>494.1</v>
      </c>
      <c r="G630">
        <v>1.42</v>
      </c>
      <c r="H630">
        <v>505.44</v>
      </c>
      <c r="I630">
        <v>1.23</v>
      </c>
      <c r="J630">
        <v>-11.35</v>
      </c>
      <c r="K630">
        <v>1.87</v>
      </c>
    </row>
    <row r="631" spans="1:11" x14ac:dyDescent="0.25">
      <c r="A631" t="str">
        <f t="shared" si="9"/>
        <v>2021SY5WA</v>
      </c>
      <c r="B631">
        <v>2021</v>
      </c>
      <c r="C631" t="s">
        <v>12</v>
      </c>
      <c r="D631" t="s">
        <v>52</v>
      </c>
      <c r="E631" t="s">
        <v>26</v>
      </c>
      <c r="F631">
        <v>497.69</v>
      </c>
      <c r="G631">
        <v>1.49</v>
      </c>
      <c r="H631">
        <v>509.24</v>
      </c>
      <c r="I631">
        <v>1.32</v>
      </c>
      <c r="J631">
        <v>-11.56</v>
      </c>
      <c r="K631">
        <v>1.98</v>
      </c>
    </row>
    <row r="632" spans="1:11" x14ac:dyDescent="0.25">
      <c r="A632" t="str">
        <f t="shared" si="9"/>
        <v>2016SY7AAA</v>
      </c>
      <c r="B632">
        <v>2016</v>
      </c>
      <c r="C632" t="s">
        <v>12</v>
      </c>
      <c r="D632" t="s">
        <v>53</v>
      </c>
      <c r="E632" t="s">
        <v>30</v>
      </c>
      <c r="F632">
        <v>534.83000000000004</v>
      </c>
      <c r="G632">
        <v>0.86</v>
      </c>
      <c r="H632">
        <v>551.30999999999995</v>
      </c>
      <c r="I632">
        <v>0.74</v>
      </c>
      <c r="J632">
        <v>-16.48</v>
      </c>
      <c r="K632">
        <v>1.1299999999999999</v>
      </c>
    </row>
    <row r="633" spans="1:11" x14ac:dyDescent="0.25">
      <c r="A633" t="str">
        <f t="shared" si="9"/>
        <v>2017SY7AAA</v>
      </c>
      <c r="B633">
        <v>2017</v>
      </c>
      <c r="C633" t="s">
        <v>12</v>
      </c>
      <c r="D633" t="s">
        <v>53</v>
      </c>
      <c r="E633" t="s">
        <v>30</v>
      </c>
      <c r="F633">
        <v>541.4</v>
      </c>
      <c r="G633">
        <v>0.88</v>
      </c>
      <c r="H633">
        <v>558.07000000000005</v>
      </c>
      <c r="I633">
        <v>0.74</v>
      </c>
      <c r="J633">
        <v>-16.68</v>
      </c>
      <c r="K633">
        <v>1.1499999999999999</v>
      </c>
    </row>
    <row r="634" spans="1:11" x14ac:dyDescent="0.25">
      <c r="A634" t="str">
        <f t="shared" si="9"/>
        <v>2018SY7AAA</v>
      </c>
      <c r="B634">
        <v>2018</v>
      </c>
      <c r="C634" t="s">
        <v>12</v>
      </c>
      <c r="D634" t="s">
        <v>53</v>
      </c>
      <c r="E634" t="s">
        <v>30</v>
      </c>
      <c r="F634">
        <v>537.57000000000005</v>
      </c>
      <c r="G634">
        <v>0.85</v>
      </c>
      <c r="H634">
        <v>553.58000000000004</v>
      </c>
      <c r="I634">
        <v>0.71</v>
      </c>
      <c r="J634">
        <v>-16.010000000000002</v>
      </c>
      <c r="K634">
        <v>1.1100000000000001</v>
      </c>
    </row>
    <row r="635" spans="1:11" x14ac:dyDescent="0.25">
      <c r="A635" t="str">
        <f t="shared" si="9"/>
        <v>2019SY7AAA</v>
      </c>
      <c r="B635">
        <v>2019</v>
      </c>
      <c r="C635" t="s">
        <v>12</v>
      </c>
      <c r="D635" t="s">
        <v>53</v>
      </c>
      <c r="E635" t="s">
        <v>30</v>
      </c>
      <c r="F635">
        <v>538.57000000000005</v>
      </c>
      <c r="G635">
        <v>0.83</v>
      </c>
      <c r="H635">
        <v>554.04999999999995</v>
      </c>
      <c r="I635">
        <v>0.7</v>
      </c>
      <c r="J635">
        <v>-15.48</v>
      </c>
      <c r="K635">
        <v>1.0900000000000001</v>
      </c>
    </row>
    <row r="636" spans="1:11" x14ac:dyDescent="0.25">
      <c r="A636" t="str">
        <f t="shared" si="9"/>
        <v>2021SY7AAA</v>
      </c>
      <c r="B636">
        <v>2021</v>
      </c>
      <c r="C636" t="s">
        <v>12</v>
      </c>
      <c r="D636" t="s">
        <v>53</v>
      </c>
      <c r="E636" t="s">
        <v>30</v>
      </c>
      <c r="F636">
        <v>541.9</v>
      </c>
      <c r="G636">
        <v>0.86</v>
      </c>
      <c r="H636">
        <v>555.28</v>
      </c>
      <c r="I636">
        <v>0.71</v>
      </c>
      <c r="J636">
        <v>-13.38</v>
      </c>
      <c r="K636">
        <v>1.1100000000000001</v>
      </c>
    </row>
    <row r="637" spans="1:11" x14ac:dyDescent="0.25">
      <c r="A637" t="str">
        <f t="shared" si="9"/>
        <v>2016SY7ACT</v>
      </c>
      <c r="B637">
        <v>2016</v>
      </c>
      <c r="C637" t="s">
        <v>12</v>
      </c>
      <c r="D637" t="s">
        <v>53</v>
      </c>
      <c r="E637" t="s">
        <v>29</v>
      </c>
      <c r="F637">
        <v>539.96</v>
      </c>
      <c r="G637">
        <v>4.07</v>
      </c>
      <c r="H637">
        <v>552.35</v>
      </c>
      <c r="I637">
        <v>3.36</v>
      </c>
      <c r="J637">
        <v>-12.39</v>
      </c>
      <c r="K637">
        <v>5.28</v>
      </c>
    </row>
    <row r="638" spans="1:11" x14ac:dyDescent="0.25">
      <c r="A638" t="str">
        <f t="shared" si="9"/>
        <v>2017SY7ACT</v>
      </c>
      <c r="B638">
        <v>2017</v>
      </c>
      <c r="C638" t="s">
        <v>12</v>
      </c>
      <c r="D638" t="s">
        <v>53</v>
      </c>
      <c r="E638" t="s">
        <v>29</v>
      </c>
      <c r="F638">
        <v>544.25</v>
      </c>
      <c r="G638">
        <v>3.95</v>
      </c>
      <c r="H638">
        <v>555.23</v>
      </c>
      <c r="I638">
        <v>3.58</v>
      </c>
      <c r="J638">
        <v>-10.97</v>
      </c>
      <c r="K638">
        <v>5.33</v>
      </c>
    </row>
    <row r="639" spans="1:11" x14ac:dyDescent="0.25">
      <c r="A639" t="str">
        <f t="shared" si="9"/>
        <v>2018SY7ACT</v>
      </c>
      <c r="B639">
        <v>2018</v>
      </c>
      <c r="C639" t="s">
        <v>12</v>
      </c>
      <c r="D639" t="s">
        <v>53</v>
      </c>
      <c r="E639" t="s">
        <v>29</v>
      </c>
      <c r="F639">
        <v>542.99</v>
      </c>
      <c r="G639">
        <v>4.3099999999999996</v>
      </c>
      <c r="H639">
        <v>553.5</v>
      </c>
      <c r="I639">
        <v>2.88</v>
      </c>
      <c r="J639">
        <v>-10.5</v>
      </c>
      <c r="K639">
        <v>5.18</v>
      </c>
    </row>
    <row r="640" spans="1:11" x14ac:dyDescent="0.25">
      <c r="A640" t="str">
        <f t="shared" si="9"/>
        <v>2019SY7ACT</v>
      </c>
      <c r="B640">
        <v>2019</v>
      </c>
      <c r="C640" t="s">
        <v>12</v>
      </c>
      <c r="D640" t="s">
        <v>53</v>
      </c>
      <c r="E640" t="s">
        <v>29</v>
      </c>
      <c r="F640">
        <v>542.02</v>
      </c>
      <c r="G640">
        <v>4</v>
      </c>
      <c r="H640">
        <v>553.95000000000005</v>
      </c>
      <c r="I640">
        <v>3.2</v>
      </c>
      <c r="J640">
        <v>-11.92</v>
      </c>
      <c r="K640">
        <v>5.12</v>
      </c>
    </row>
    <row r="641" spans="1:11" x14ac:dyDescent="0.25">
      <c r="A641" t="str">
        <f t="shared" si="9"/>
        <v>2021SY7ACT</v>
      </c>
      <c r="B641">
        <v>2021</v>
      </c>
      <c r="C641" t="s">
        <v>12</v>
      </c>
      <c r="D641" t="s">
        <v>53</v>
      </c>
      <c r="E641" t="s">
        <v>29</v>
      </c>
      <c r="F641">
        <v>543.78</v>
      </c>
      <c r="G641">
        <v>3.58</v>
      </c>
      <c r="H641">
        <v>554.51</v>
      </c>
      <c r="I641">
        <v>3.33</v>
      </c>
      <c r="J641">
        <v>-10.73</v>
      </c>
      <c r="K641">
        <v>4.8899999999999997</v>
      </c>
    </row>
    <row r="642" spans="1:11" x14ac:dyDescent="0.25">
      <c r="A642" t="str">
        <f t="shared" si="9"/>
        <v>2016SY7NSW</v>
      </c>
      <c r="B642">
        <v>2016</v>
      </c>
      <c r="C642" t="s">
        <v>12</v>
      </c>
      <c r="D642" t="s">
        <v>53</v>
      </c>
      <c r="E642" t="s">
        <v>22</v>
      </c>
      <c r="F642">
        <v>542.12</v>
      </c>
      <c r="G642">
        <v>1.79</v>
      </c>
      <c r="H642">
        <v>558.54999999999995</v>
      </c>
      <c r="I642">
        <v>1.54</v>
      </c>
      <c r="J642">
        <v>-16.43</v>
      </c>
      <c r="K642">
        <v>2.36</v>
      </c>
    </row>
    <row r="643" spans="1:11" x14ac:dyDescent="0.25">
      <c r="A643" t="str">
        <f t="shared" ref="A643:A706" si="10">B643&amp;C643&amp;D643&amp;E643</f>
        <v>2017SY7NSW</v>
      </c>
      <c r="B643">
        <v>2017</v>
      </c>
      <c r="C643" t="s">
        <v>12</v>
      </c>
      <c r="D643" t="s">
        <v>53</v>
      </c>
      <c r="E643" t="s">
        <v>22</v>
      </c>
      <c r="F643">
        <v>550.38</v>
      </c>
      <c r="G643">
        <v>1.82</v>
      </c>
      <c r="H643">
        <v>566.82000000000005</v>
      </c>
      <c r="I643">
        <v>1.51</v>
      </c>
      <c r="J643">
        <v>-16.440000000000001</v>
      </c>
      <c r="K643">
        <v>2.36</v>
      </c>
    </row>
    <row r="644" spans="1:11" x14ac:dyDescent="0.25">
      <c r="A644" t="str">
        <f t="shared" si="10"/>
        <v>2018SY7NSW</v>
      </c>
      <c r="B644">
        <v>2018</v>
      </c>
      <c r="C644" t="s">
        <v>12</v>
      </c>
      <c r="D644" t="s">
        <v>53</v>
      </c>
      <c r="E644" t="s">
        <v>22</v>
      </c>
      <c r="F644">
        <v>543.78</v>
      </c>
      <c r="G644">
        <v>1.83</v>
      </c>
      <c r="H644">
        <v>559.98</v>
      </c>
      <c r="I644">
        <v>1.47</v>
      </c>
      <c r="J644">
        <v>-16.2</v>
      </c>
      <c r="K644">
        <v>2.35</v>
      </c>
    </row>
    <row r="645" spans="1:11" x14ac:dyDescent="0.25">
      <c r="A645" t="str">
        <f t="shared" si="10"/>
        <v>2019SY7NSW</v>
      </c>
      <c r="B645">
        <v>2019</v>
      </c>
      <c r="C645" t="s">
        <v>12</v>
      </c>
      <c r="D645" t="s">
        <v>53</v>
      </c>
      <c r="E645" t="s">
        <v>22</v>
      </c>
      <c r="F645">
        <v>545.53</v>
      </c>
      <c r="G645">
        <v>1.78</v>
      </c>
      <c r="H645">
        <v>560.71</v>
      </c>
      <c r="I645">
        <v>1.51</v>
      </c>
      <c r="J645">
        <v>-15.18</v>
      </c>
      <c r="K645">
        <v>2.33</v>
      </c>
    </row>
    <row r="646" spans="1:11" x14ac:dyDescent="0.25">
      <c r="A646" t="str">
        <f t="shared" si="10"/>
        <v>2021SY7NSW</v>
      </c>
      <c r="B646">
        <v>2021</v>
      </c>
      <c r="C646" t="s">
        <v>12</v>
      </c>
      <c r="D646" t="s">
        <v>53</v>
      </c>
      <c r="E646" t="s">
        <v>22</v>
      </c>
      <c r="F646">
        <v>549.25</v>
      </c>
      <c r="G646">
        <v>1.81</v>
      </c>
      <c r="H646">
        <v>561.37</v>
      </c>
      <c r="I646">
        <v>1.46</v>
      </c>
      <c r="J646">
        <v>-12.12</v>
      </c>
      <c r="K646">
        <v>2.33</v>
      </c>
    </row>
    <row r="647" spans="1:11" x14ac:dyDescent="0.25">
      <c r="A647" t="str">
        <f t="shared" si="10"/>
        <v>2016SY7NT</v>
      </c>
      <c r="B647">
        <v>2016</v>
      </c>
      <c r="C647" t="s">
        <v>12</v>
      </c>
      <c r="D647" t="s">
        <v>53</v>
      </c>
      <c r="E647" t="s">
        <v>28</v>
      </c>
      <c r="F647">
        <v>456.52</v>
      </c>
      <c r="G647">
        <v>13.75</v>
      </c>
      <c r="H647">
        <v>475.62</v>
      </c>
      <c r="I647">
        <v>12.74</v>
      </c>
      <c r="J647">
        <v>-19.100000000000001</v>
      </c>
      <c r="K647">
        <v>18.75</v>
      </c>
    </row>
    <row r="648" spans="1:11" x14ac:dyDescent="0.25">
      <c r="A648" t="str">
        <f t="shared" si="10"/>
        <v>2017SY7NT</v>
      </c>
      <c r="B648">
        <v>2017</v>
      </c>
      <c r="C648" t="s">
        <v>12</v>
      </c>
      <c r="D648" t="s">
        <v>53</v>
      </c>
      <c r="E648" t="s">
        <v>28</v>
      </c>
      <c r="F648">
        <v>456.27</v>
      </c>
      <c r="G648">
        <v>14.65</v>
      </c>
      <c r="H648">
        <v>486.93</v>
      </c>
      <c r="I648">
        <v>13.31</v>
      </c>
      <c r="J648">
        <v>-30.66</v>
      </c>
      <c r="K648">
        <v>19.79</v>
      </c>
    </row>
    <row r="649" spans="1:11" x14ac:dyDescent="0.25">
      <c r="A649" t="str">
        <f t="shared" si="10"/>
        <v>2018SY7NT</v>
      </c>
      <c r="B649">
        <v>2018</v>
      </c>
      <c r="C649" t="s">
        <v>12</v>
      </c>
      <c r="D649" t="s">
        <v>53</v>
      </c>
      <c r="E649" t="s">
        <v>28</v>
      </c>
      <c r="F649">
        <v>466.12</v>
      </c>
      <c r="G649">
        <v>13.79</v>
      </c>
      <c r="H649">
        <v>484.29</v>
      </c>
      <c r="I649">
        <v>13.29</v>
      </c>
      <c r="J649">
        <v>-18.18</v>
      </c>
      <c r="K649">
        <v>19.149999999999999</v>
      </c>
    </row>
    <row r="650" spans="1:11" x14ac:dyDescent="0.25">
      <c r="A650" t="str">
        <f t="shared" si="10"/>
        <v>2019SY7NT</v>
      </c>
      <c r="B650">
        <v>2019</v>
      </c>
      <c r="C650" t="s">
        <v>12</v>
      </c>
      <c r="D650" t="s">
        <v>53</v>
      </c>
      <c r="E650" t="s">
        <v>28</v>
      </c>
      <c r="F650">
        <v>464.53</v>
      </c>
      <c r="G650">
        <v>13.18</v>
      </c>
      <c r="H650">
        <v>488.18</v>
      </c>
      <c r="I650">
        <v>12.07</v>
      </c>
      <c r="J650">
        <v>-23.65</v>
      </c>
      <c r="K650">
        <v>17.87</v>
      </c>
    </row>
    <row r="651" spans="1:11" x14ac:dyDescent="0.25">
      <c r="A651" t="str">
        <f t="shared" si="10"/>
        <v>2021SY7NT</v>
      </c>
      <c r="B651">
        <v>2021</v>
      </c>
      <c r="C651" t="s">
        <v>12</v>
      </c>
      <c r="D651" t="s">
        <v>53</v>
      </c>
      <c r="E651" t="s">
        <v>28</v>
      </c>
      <c r="F651">
        <v>469.56</v>
      </c>
      <c r="G651">
        <v>12.23</v>
      </c>
      <c r="H651">
        <v>492.24</v>
      </c>
      <c r="I651">
        <v>11.54</v>
      </c>
      <c r="J651">
        <v>-22.68</v>
      </c>
      <c r="K651">
        <v>16.82</v>
      </c>
    </row>
    <row r="652" spans="1:11" x14ac:dyDescent="0.25">
      <c r="A652" t="str">
        <f t="shared" si="10"/>
        <v>2016SY7QLD</v>
      </c>
      <c r="B652">
        <v>2016</v>
      </c>
      <c r="C652" t="s">
        <v>12</v>
      </c>
      <c r="D652" t="s">
        <v>53</v>
      </c>
      <c r="E652" t="s">
        <v>24</v>
      </c>
      <c r="F652">
        <v>531.05999999999995</v>
      </c>
      <c r="G652">
        <v>1.68</v>
      </c>
      <c r="H652">
        <v>548.16</v>
      </c>
      <c r="I652">
        <v>1.46</v>
      </c>
      <c r="J652">
        <v>-17.09</v>
      </c>
      <c r="K652">
        <v>2.23</v>
      </c>
    </row>
    <row r="653" spans="1:11" x14ac:dyDescent="0.25">
      <c r="A653" t="str">
        <f t="shared" si="10"/>
        <v>2017SY7QLD</v>
      </c>
      <c r="B653">
        <v>2017</v>
      </c>
      <c r="C653" t="s">
        <v>12</v>
      </c>
      <c r="D653" t="s">
        <v>53</v>
      </c>
      <c r="E653" t="s">
        <v>24</v>
      </c>
      <c r="F653">
        <v>537</v>
      </c>
      <c r="G653">
        <v>1.74</v>
      </c>
      <c r="H653">
        <v>555.19000000000005</v>
      </c>
      <c r="I653">
        <v>1.47</v>
      </c>
      <c r="J653">
        <v>-18.190000000000001</v>
      </c>
      <c r="K653">
        <v>2.2799999999999998</v>
      </c>
    </row>
    <row r="654" spans="1:11" x14ac:dyDescent="0.25">
      <c r="A654" t="str">
        <f t="shared" si="10"/>
        <v>2018SY7QLD</v>
      </c>
      <c r="B654">
        <v>2018</v>
      </c>
      <c r="C654" t="s">
        <v>12</v>
      </c>
      <c r="D654" t="s">
        <v>53</v>
      </c>
      <c r="E654" t="s">
        <v>24</v>
      </c>
      <c r="F654">
        <v>533.75</v>
      </c>
      <c r="G654">
        <v>1.61</v>
      </c>
      <c r="H654">
        <v>550.99</v>
      </c>
      <c r="I654">
        <v>1.41</v>
      </c>
      <c r="J654">
        <v>-17.239999999999998</v>
      </c>
      <c r="K654">
        <v>2.14</v>
      </c>
    </row>
    <row r="655" spans="1:11" x14ac:dyDescent="0.25">
      <c r="A655" t="str">
        <f t="shared" si="10"/>
        <v>2019SY7QLD</v>
      </c>
      <c r="B655">
        <v>2019</v>
      </c>
      <c r="C655" t="s">
        <v>12</v>
      </c>
      <c r="D655" t="s">
        <v>53</v>
      </c>
      <c r="E655" t="s">
        <v>24</v>
      </c>
      <c r="F655">
        <v>533.94000000000005</v>
      </c>
      <c r="G655">
        <v>1.57</v>
      </c>
      <c r="H655">
        <v>551.45000000000005</v>
      </c>
      <c r="I655">
        <v>1.38</v>
      </c>
      <c r="J655">
        <v>-17.52</v>
      </c>
      <c r="K655">
        <v>2.09</v>
      </c>
    </row>
    <row r="656" spans="1:11" x14ac:dyDescent="0.25">
      <c r="A656" t="str">
        <f t="shared" si="10"/>
        <v>2021SY7QLD</v>
      </c>
      <c r="B656">
        <v>2021</v>
      </c>
      <c r="C656" t="s">
        <v>12</v>
      </c>
      <c r="D656" t="s">
        <v>53</v>
      </c>
      <c r="E656" t="s">
        <v>24</v>
      </c>
      <c r="F656">
        <v>535.33000000000004</v>
      </c>
      <c r="G656">
        <v>1.75</v>
      </c>
      <c r="H656">
        <v>552.34</v>
      </c>
      <c r="I656">
        <v>1.49</v>
      </c>
      <c r="J656">
        <v>-17.010000000000002</v>
      </c>
      <c r="K656">
        <v>2.2999999999999998</v>
      </c>
    </row>
    <row r="657" spans="1:11" x14ac:dyDescent="0.25">
      <c r="A657" t="str">
        <f t="shared" si="10"/>
        <v>2016SY7SA</v>
      </c>
      <c r="B657">
        <v>2016</v>
      </c>
      <c r="C657" t="s">
        <v>12</v>
      </c>
      <c r="D657" t="s">
        <v>53</v>
      </c>
      <c r="E657" t="s">
        <v>25</v>
      </c>
      <c r="F657">
        <v>529.33000000000004</v>
      </c>
      <c r="G657">
        <v>1.65</v>
      </c>
      <c r="H657">
        <v>545.75</v>
      </c>
      <c r="I657">
        <v>1.45</v>
      </c>
      <c r="J657">
        <v>-16.420000000000002</v>
      </c>
      <c r="K657">
        <v>2.2000000000000002</v>
      </c>
    </row>
    <row r="658" spans="1:11" x14ac:dyDescent="0.25">
      <c r="A658" t="str">
        <f t="shared" si="10"/>
        <v>2017SY7SA</v>
      </c>
      <c r="B658">
        <v>2017</v>
      </c>
      <c r="C658" t="s">
        <v>12</v>
      </c>
      <c r="D658" t="s">
        <v>53</v>
      </c>
      <c r="E658" t="s">
        <v>25</v>
      </c>
      <c r="F658">
        <v>537.25</v>
      </c>
      <c r="G658">
        <v>1.75</v>
      </c>
      <c r="H658">
        <v>552.04999999999995</v>
      </c>
      <c r="I658">
        <v>1.54</v>
      </c>
      <c r="J658">
        <v>-14.8</v>
      </c>
      <c r="K658">
        <v>2.33</v>
      </c>
    </row>
    <row r="659" spans="1:11" x14ac:dyDescent="0.25">
      <c r="A659" t="str">
        <f t="shared" si="10"/>
        <v>2018SY7SA</v>
      </c>
      <c r="B659">
        <v>2018</v>
      </c>
      <c r="C659" t="s">
        <v>12</v>
      </c>
      <c r="D659" t="s">
        <v>53</v>
      </c>
      <c r="E659" t="s">
        <v>25</v>
      </c>
      <c r="F659">
        <v>531.27</v>
      </c>
      <c r="G659">
        <v>1.74</v>
      </c>
      <c r="H659">
        <v>547.9</v>
      </c>
      <c r="I659">
        <v>1.52</v>
      </c>
      <c r="J659">
        <v>-16.63</v>
      </c>
      <c r="K659">
        <v>2.31</v>
      </c>
    </row>
    <row r="660" spans="1:11" x14ac:dyDescent="0.25">
      <c r="A660" t="str">
        <f t="shared" si="10"/>
        <v>2019SY7SA</v>
      </c>
      <c r="B660">
        <v>2019</v>
      </c>
      <c r="C660" t="s">
        <v>12</v>
      </c>
      <c r="D660" t="s">
        <v>53</v>
      </c>
      <c r="E660" t="s">
        <v>25</v>
      </c>
      <c r="F660">
        <v>533.36</v>
      </c>
      <c r="G660">
        <v>1.72</v>
      </c>
      <c r="H660">
        <v>547.97</v>
      </c>
      <c r="I660">
        <v>1.61</v>
      </c>
      <c r="J660">
        <v>-14.61</v>
      </c>
      <c r="K660">
        <v>2.35</v>
      </c>
    </row>
    <row r="661" spans="1:11" x14ac:dyDescent="0.25">
      <c r="A661" t="str">
        <f t="shared" si="10"/>
        <v>2021SY7SA</v>
      </c>
      <c r="B661">
        <v>2021</v>
      </c>
      <c r="C661" t="s">
        <v>12</v>
      </c>
      <c r="D661" t="s">
        <v>53</v>
      </c>
      <c r="E661" t="s">
        <v>25</v>
      </c>
      <c r="F661">
        <v>533.63</v>
      </c>
      <c r="G661">
        <v>1.79</v>
      </c>
      <c r="H661">
        <v>548</v>
      </c>
      <c r="I661">
        <v>1.41</v>
      </c>
      <c r="J661">
        <v>-14.37</v>
      </c>
      <c r="K661">
        <v>2.2799999999999998</v>
      </c>
    </row>
    <row r="662" spans="1:11" x14ac:dyDescent="0.25">
      <c r="A662" t="str">
        <f t="shared" si="10"/>
        <v>2016SY7TAS</v>
      </c>
      <c r="B662">
        <v>2016</v>
      </c>
      <c r="C662" t="s">
        <v>12</v>
      </c>
      <c r="D662" t="s">
        <v>53</v>
      </c>
      <c r="E662" t="s">
        <v>27</v>
      </c>
      <c r="F662">
        <v>518.5</v>
      </c>
      <c r="G662">
        <v>4.34</v>
      </c>
      <c r="H662">
        <v>541.46</v>
      </c>
      <c r="I662">
        <v>3.71</v>
      </c>
      <c r="J662">
        <v>-22.96</v>
      </c>
      <c r="K662">
        <v>5.71</v>
      </c>
    </row>
    <row r="663" spans="1:11" x14ac:dyDescent="0.25">
      <c r="A663" t="str">
        <f t="shared" si="10"/>
        <v>2017SY7TAS</v>
      </c>
      <c r="B663">
        <v>2017</v>
      </c>
      <c r="C663" t="s">
        <v>12</v>
      </c>
      <c r="D663" t="s">
        <v>53</v>
      </c>
      <c r="E663" t="s">
        <v>27</v>
      </c>
      <c r="F663">
        <v>523.05999999999995</v>
      </c>
      <c r="G663">
        <v>3.92</v>
      </c>
      <c r="H663">
        <v>543.41</v>
      </c>
      <c r="I663">
        <v>3.61</v>
      </c>
      <c r="J663">
        <v>-20.34</v>
      </c>
      <c r="K663">
        <v>5.33</v>
      </c>
    </row>
    <row r="664" spans="1:11" x14ac:dyDescent="0.25">
      <c r="A664" t="str">
        <f t="shared" si="10"/>
        <v>2018SY7TAS</v>
      </c>
      <c r="B664">
        <v>2018</v>
      </c>
      <c r="C664" t="s">
        <v>12</v>
      </c>
      <c r="D664" t="s">
        <v>53</v>
      </c>
      <c r="E664" t="s">
        <v>27</v>
      </c>
      <c r="F664">
        <v>519.30999999999995</v>
      </c>
      <c r="G664">
        <v>3.91</v>
      </c>
      <c r="H664">
        <v>540.6</v>
      </c>
      <c r="I664">
        <v>3.74</v>
      </c>
      <c r="J664">
        <v>-21.29</v>
      </c>
      <c r="K664">
        <v>5.41</v>
      </c>
    </row>
    <row r="665" spans="1:11" x14ac:dyDescent="0.25">
      <c r="A665" t="str">
        <f t="shared" si="10"/>
        <v>2019SY7TAS</v>
      </c>
      <c r="B665">
        <v>2019</v>
      </c>
      <c r="C665" t="s">
        <v>12</v>
      </c>
      <c r="D665" t="s">
        <v>53</v>
      </c>
      <c r="E665" t="s">
        <v>27</v>
      </c>
      <c r="F665">
        <v>516.16</v>
      </c>
      <c r="G665">
        <v>3.74</v>
      </c>
      <c r="H665">
        <v>539.1</v>
      </c>
      <c r="I665">
        <v>3.17</v>
      </c>
      <c r="J665">
        <v>-22.94</v>
      </c>
      <c r="K665">
        <v>4.9000000000000004</v>
      </c>
    </row>
    <row r="666" spans="1:11" x14ac:dyDescent="0.25">
      <c r="A666" t="str">
        <f t="shared" si="10"/>
        <v>2021SY7TAS</v>
      </c>
      <c r="B666">
        <v>2021</v>
      </c>
      <c r="C666" t="s">
        <v>12</v>
      </c>
      <c r="D666" t="s">
        <v>53</v>
      </c>
      <c r="E666" t="s">
        <v>27</v>
      </c>
      <c r="F666">
        <v>520.34</v>
      </c>
      <c r="G666">
        <v>3.71</v>
      </c>
      <c r="H666">
        <v>536.99</v>
      </c>
      <c r="I666">
        <v>3</v>
      </c>
      <c r="J666">
        <v>-16.649999999999999</v>
      </c>
      <c r="K666">
        <v>4.7699999999999996</v>
      </c>
    </row>
    <row r="667" spans="1:11" x14ac:dyDescent="0.25">
      <c r="A667" t="str">
        <f t="shared" si="10"/>
        <v>2016SY7VIC</v>
      </c>
      <c r="B667">
        <v>2016</v>
      </c>
      <c r="C667" t="s">
        <v>12</v>
      </c>
      <c r="D667" t="s">
        <v>53</v>
      </c>
      <c r="E667" t="s">
        <v>23</v>
      </c>
      <c r="F667">
        <v>535.72</v>
      </c>
      <c r="G667">
        <v>1.4</v>
      </c>
      <c r="H667">
        <v>551.91</v>
      </c>
      <c r="I667">
        <v>1.21</v>
      </c>
      <c r="J667">
        <v>-16.2</v>
      </c>
      <c r="K667">
        <v>1.85</v>
      </c>
    </row>
    <row r="668" spans="1:11" x14ac:dyDescent="0.25">
      <c r="A668" t="str">
        <f t="shared" si="10"/>
        <v>2017SY7VIC</v>
      </c>
      <c r="B668">
        <v>2017</v>
      </c>
      <c r="C668" t="s">
        <v>12</v>
      </c>
      <c r="D668" t="s">
        <v>53</v>
      </c>
      <c r="E668" t="s">
        <v>23</v>
      </c>
      <c r="F668">
        <v>541.29999999999995</v>
      </c>
      <c r="G668">
        <v>1.41</v>
      </c>
      <c r="H668">
        <v>556.47</v>
      </c>
      <c r="I668">
        <v>1.1599999999999999</v>
      </c>
      <c r="J668">
        <v>-15.17</v>
      </c>
      <c r="K668">
        <v>1.82</v>
      </c>
    </row>
    <row r="669" spans="1:11" x14ac:dyDescent="0.25">
      <c r="A669" t="str">
        <f t="shared" si="10"/>
        <v>2018SY7VIC</v>
      </c>
      <c r="B669">
        <v>2018</v>
      </c>
      <c r="C669" t="s">
        <v>12</v>
      </c>
      <c r="D669" t="s">
        <v>53</v>
      </c>
      <c r="E669" t="s">
        <v>23</v>
      </c>
      <c r="F669">
        <v>539.47</v>
      </c>
      <c r="G669">
        <v>1.39</v>
      </c>
      <c r="H669">
        <v>553.69000000000005</v>
      </c>
      <c r="I669">
        <v>1.1100000000000001</v>
      </c>
      <c r="J669">
        <v>-14.22</v>
      </c>
      <c r="K669">
        <v>1.78</v>
      </c>
    </row>
    <row r="670" spans="1:11" x14ac:dyDescent="0.25">
      <c r="A670" t="str">
        <f t="shared" si="10"/>
        <v>2019SY7VIC</v>
      </c>
      <c r="B670">
        <v>2019</v>
      </c>
      <c r="C670" t="s">
        <v>12</v>
      </c>
      <c r="D670" t="s">
        <v>53</v>
      </c>
      <c r="E670" t="s">
        <v>23</v>
      </c>
      <c r="F670">
        <v>540.22</v>
      </c>
      <c r="G670">
        <v>1.33</v>
      </c>
      <c r="H670">
        <v>554.37</v>
      </c>
      <c r="I670">
        <v>1.1399999999999999</v>
      </c>
      <c r="J670">
        <v>-14.14</v>
      </c>
      <c r="K670">
        <v>1.75</v>
      </c>
    </row>
    <row r="671" spans="1:11" x14ac:dyDescent="0.25">
      <c r="A671" t="str">
        <f t="shared" si="10"/>
        <v>2021SY7VIC</v>
      </c>
      <c r="B671">
        <v>2021</v>
      </c>
      <c r="C671" t="s">
        <v>12</v>
      </c>
      <c r="D671" t="s">
        <v>53</v>
      </c>
      <c r="E671" t="s">
        <v>23</v>
      </c>
      <c r="F671">
        <v>545.86</v>
      </c>
      <c r="G671">
        <v>1.44</v>
      </c>
      <c r="H671">
        <v>557.07000000000005</v>
      </c>
      <c r="I671">
        <v>1.2</v>
      </c>
      <c r="J671">
        <v>-11.2</v>
      </c>
      <c r="K671">
        <v>1.87</v>
      </c>
    </row>
    <row r="672" spans="1:11" x14ac:dyDescent="0.25">
      <c r="A672" t="str">
        <f t="shared" si="10"/>
        <v>2016SY7WA</v>
      </c>
      <c r="B672">
        <v>2016</v>
      </c>
      <c r="C672" t="s">
        <v>12</v>
      </c>
      <c r="D672" t="s">
        <v>53</v>
      </c>
      <c r="E672" t="s">
        <v>26</v>
      </c>
      <c r="F672">
        <v>532.65</v>
      </c>
      <c r="G672">
        <v>2.69</v>
      </c>
      <c r="H672">
        <v>548.38</v>
      </c>
      <c r="I672">
        <v>2.33</v>
      </c>
      <c r="J672">
        <v>-15.72</v>
      </c>
      <c r="K672">
        <v>3.56</v>
      </c>
    </row>
    <row r="673" spans="1:11" x14ac:dyDescent="0.25">
      <c r="A673" t="str">
        <f t="shared" si="10"/>
        <v>2017SY7WA</v>
      </c>
      <c r="B673">
        <v>2017</v>
      </c>
      <c r="C673" t="s">
        <v>12</v>
      </c>
      <c r="D673" t="s">
        <v>53</v>
      </c>
      <c r="E673" t="s">
        <v>26</v>
      </c>
      <c r="F673">
        <v>538.34</v>
      </c>
      <c r="G673">
        <v>2.75</v>
      </c>
      <c r="H673">
        <v>555.97</v>
      </c>
      <c r="I673">
        <v>2.39</v>
      </c>
      <c r="J673">
        <v>-17.64</v>
      </c>
      <c r="K673">
        <v>3.64</v>
      </c>
    </row>
    <row r="674" spans="1:11" x14ac:dyDescent="0.25">
      <c r="A674" t="str">
        <f t="shared" si="10"/>
        <v>2018SY7WA</v>
      </c>
      <c r="B674">
        <v>2018</v>
      </c>
      <c r="C674" t="s">
        <v>12</v>
      </c>
      <c r="D674" t="s">
        <v>53</v>
      </c>
      <c r="E674" t="s">
        <v>26</v>
      </c>
      <c r="F674">
        <v>536.5</v>
      </c>
      <c r="G674">
        <v>2.6</v>
      </c>
      <c r="H674">
        <v>553.05999999999995</v>
      </c>
      <c r="I674">
        <v>2.2400000000000002</v>
      </c>
      <c r="J674">
        <v>-16.559999999999999</v>
      </c>
      <c r="K674">
        <v>3.44</v>
      </c>
    </row>
    <row r="675" spans="1:11" x14ac:dyDescent="0.25">
      <c r="A675" t="str">
        <f t="shared" si="10"/>
        <v>2019SY7WA</v>
      </c>
      <c r="B675">
        <v>2019</v>
      </c>
      <c r="C675" t="s">
        <v>12</v>
      </c>
      <c r="D675" t="s">
        <v>53</v>
      </c>
      <c r="E675" t="s">
        <v>26</v>
      </c>
      <c r="F675">
        <v>538.38</v>
      </c>
      <c r="G675">
        <v>2.57</v>
      </c>
      <c r="H675">
        <v>552.89</v>
      </c>
      <c r="I675">
        <v>2.12</v>
      </c>
      <c r="J675">
        <v>-14.52</v>
      </c>
      <c r="K675">
        <v>3.33</v>
      </c>
    </row>
    <row r="676" spans="1:11" x14ac:dyDescent="0.25">
      <c r="A676" t="str">
        <f t="shared" si="10"/>
        <v>2021SY7WA</v>
      </c>
      <c r="B676">
        <v>2021</v>
      </c>
      <c r="C676" t="s">
        <v>12</v>
      </c>
      <c r="D676" t="s">
        <v>53</v>
      </c>
      <c r="E676" t="s">
        <v>26</v>
      </c>
      <c r="F676">
        <v>541.09</v>
      </c>
      <c r="G676">
        <v>2.5299999999999998</v>
      </c>
      <c r="H676">
        <v>553.70000000000005</v>
      </c>
      <c r="I676">
        <v>2.02</v>
      </c>
      <c r="J676">
        <v>-12.61</v>
      </c>
      <c r="K676">
        <v>3.24</v>
      </c>
    </row>
    <row r="677" spans="1:11" x14ac:dyDescent="0.25">
      <c r="A677" t="str">
        <f t="shared" si="10"/>
        <v>2016SY9AAA</v>
      </c>
      <c r="B677">
        <v>2016</v>
      </c>
      <c r="C677" t="s">
        <v>12</v>
      </c>
      <c r="D677" t="s">
        <v>54</v>
      </c>
      <c r="E677" t="s">
        <v>30</v>
      </c>
      <c r="F677">
        <v>572.13</v>
      </c>
      <c r="G677">
        <v>0.99</v>
      </c>
      <c r="H677">
        <v>588.88</v>
      </c>
      <c r="I677">
        <v>0.84</v>
      </c>
      <c r="J677">
        <v>-16.75</v>
      </c>
      <c r="K677">
        <v>1.3</v>
      </c>
    </row>
    <row r="678" spans="1:11" x14ac:dyDescent="0.25">
      <c r="A678" t="str">
        <f t="shared" si="10"/>
        <v>2017SY9AAA</v>
      </c>
      <c r="B678">
        <v>2017</v>
      </c>
      <c r="C678" t="s">
        <v>12</v>
      </c>
      <c r="D678" t="s">
        <v>54</v>
      </c>
      <c r="E678" t="s">
        <v>30</v>
      </c>
      <c r="F678">
        <v>573.86</v>
      </c>
      <c r="G678">
        <v>0.93</v>
      </c>
      <c r="H678">
        <v>589.16999999999996</v>
      </c>
      <c r="I678">
        <v>0.79</v>
      </c>
      <c r="J678">
        <v>-15.31</v>
      </c>
      <c r="K678">
        <v>1.23</v>
      </c>
    </row>
    <row r="679" spans="1:11" x14ac:dyDescent="0.25">
      <c r="A679" t="str">
        <f t="shared" si="10"/>
        <v>2018SY9AAA</v>
      </c>
      <c r="B679">
        <v>2018</v>
      </c>
      <c r="C679" t="s">
        <v>12</v>
      </c>
      <c r="D679" t="s">
        <v>54</v>
      </c>
      <c r="E679" t="s">
        <v>30</v>
      </c>
      <c r="F679">
        <v>574.59</v>
      </c>
      <c r="G679">
        <v>0.94</v>
      </c>
      <c r="H679">
        <v>592.67999999999995</v>
      </c>
      <c r="I679">
        <v>0.77</v>
      </c>
      <c r="J679">
        <v>-18.09</v>
      </c>
      <c r="K679">
        <v>1.22</v>
      </c>
    </row>
    <row r="680" spans="1:11" x14ac:dyDescent="0.25">
      <c r="A680" t="str">
        <f t="shared" si="10"/>
        <v>2019SY9AAA</v>
      </c>
      <c r="B680">
        <v>2019</v>
      </c>
      <c r="C680" t="s">
        <v>12</v>
      </c>
      <c r="D680" t="s">
        <v>54</v>
      </c>
      <c r="E680" t="s">
        <v>30</v>
      </c>
      <c r="F680">
        <v>573.65</v>
      </c>
      <c r="G680">
        <v>0.87</v>
      </c>
      <c r="H680">
        <v>591.21</v>
      </c>
      <c r="I680">
        <v>0.74</v>
      </c>
      <c r="J680">
        <v>-17.57</v>
      </c>
      <c r="K680">
        <v>1.1399999999999999</v>
      </c>
    </row>
    <row r="681" spans="1:11" x14ac:dyDescent="0.25">
      <c r="A681" t="str">
        <f t="shared" si="10"/>
        <v>2021SY9AAA</v>
      </c>
      <c r="B681">
        <v>2021</v>
      </c>
      <c r="C681" t="s">
        <v>12</v>
      </c>
      <c r="D681" t="s">
        <v>54</v>
      </c>
      <c r="E681" t="s">
        <v>30</v>
      </c>
      <c r="F681">
        <v>571.67999999999995</v>
      </c>
      <c r="G681">
        <v>0.9</v>
      </c>
      <c r="H681">
        <v>588.04</v>
      </c>
      <c r="I681">
        <v>0.76</v>
      </c>
      <c r="J681">
        <v>-16.36</v>
      </c>
      <c r="K681">
        <v>1.18</v>
      </c>
    </row>
    <row r="682" spans="1:11" x14ac:dyDescent="0.25">
      <c r="A682" t="str">
        <f t="shared" si="10"/>
        <v>2016SY9ACT</v>
      </c>
      <c r="B682">
        <v>2016</v>
      </c>
      <c r="C682" t="s">
        <v>12</v>
      </c>
      <c r="D682" t="s">
        <v>54</v>
      </c>
      <c r="E682" t="s">
        <v>29</v>
      </c>
      <c r="F682">
        <v>585.55999999999995</v>
      </c>
      <c r="G682">
        <v>4.87</v>
      </c>
      <c r="H682">
        <v>594.84</v>
      </c>
      <c r="I682">
        <v>4.22</v>
      </c>
      <c r="J682">
        <v>-9.2799999999999994</v>
      </c>
      <c r="K682">
        <v>6.44</v>
      </c>
    </row>
    <row r="683" spans="1:11" x14ac:dyDescent="0.25">
      <c r="A683" t="str">
        <f t="shared" si="10"/>
        <v>2017SY9ACT</v>
      </c>
      <c r="B683">
        <v>2017</v>
      </c>
      <c r="C683" t="s">
        <v>12</v>
      </c>
      <c r="D683" t="s">
        <v>54</v>
      </c>
      <c r="E683" t="s">
        <v>29</v>
      </c>
      <c r="F683">
        <v>579.34</v>
      </c>
      <c r="G683">
        <v>3.95</v>
      </c>
      <c r="H683">
        <v>593.20000000000005</v>
      </c>
      <c r="I683">
        <v>3.93</v>
      </c>
      <c r="J683">
        <v>-13.86</v>
      </c>
      <c r="K683">
        <v>5.57</v>
      </c>
    </row>
    <row r="684" spans="1:11" x14ac:dyDescent="0.25">
      <c r="A684" t="str">
        <f t="shared" si="10"/>
        <v>2018SY9ACT</v>
      </c>
      <c r="B684">
        <v>2018</v>
      </c>
      <c r="C684" t="s">
        <v>12</v>
      </c>
      <c r="D684" t="s">
        <v>54</v>
      </c>
      <c r="E684" t="s">
        <v>29</v>
      </c>
      <c r="F684">
        <v>580.99</v>
      </c>
      <c r="G684">
        <v>4.17</v>
      </c>
      <c r="H684">
        <v>596.95000000000005</v>
      </c>
      <c r="I684">
        <v>3.21</v>
      </c>
      <c r="J684">
        <v>-15.96</v>
      </c>
      <c r="K684">
        <v>5.26</v>
      </c>
    </row>
    <row r="685" spans="1:11" x14ac:dyDescent="0.25">
      <c r="A685" t="str">
        <f t="shared" si="10"/>
        <v>2019SY9ACT</v>
      </c>
      <c r="B685">
        <v>2019</v>
      </c>
      <c r="C685" t="s">
        <v>12</v>
      </c>
      <c r="D685" t="s">
        <v>54</v>
      </c>
      <c r="E685" t="s">
        <v>29</v>
      </c>
      <c r="F685">
        <v>579.78</v>
      </c>
      <c r="G685">
        <v>4.4400000000000004</v>
      </c>
      <c r="H685">
        <v>596.32000000000005</v>
      </c>
      <c r="I685">
        <v>3.82</v>
      </c>
      <c r="J685">
        <v>-16.55</v>
      </c>
      <c r="K685">
        <v>5.86</v>
      </c>
    </row>
    <row r="686" spans="1:11" x14ac:dyDescent="0.25">
      <c r="A686" t="str">
        <f t="shared" si="10"/>
        <v>2021SY9ACT</v>
      </c>
      <c r="B686">
        <v>2021</v>
      </c>
      <c r="C686" t="s">
        <v>12</v>
      </c>
      <c r="D686" t="s">
        <v>54</v>
      </c>
      <c r="E686" t="s">
        <v>29</v>
      </c>
      <c r="F686">
        <v>574.11</v>
      </c>
      <c r="G686">
        <v>4.0599999999999996</v>
      </c>
      <c r="H686">
        <v>588.22</v>
      </c>
      <c r="I686">
        <v>3.42</v>
      </c>
      <c r="J686">
        <v>-14.11</v>
      </c>
      <c r="K686">
        <v>5.31</v>
      </c>
    </row>
    <row r="687" spans="1:11" x14ac:dyDescent="0.25">
      <c r="A687" t="str">
        <f t="shared" si="10"/>
        <v>2016SY9NSW</v>
      </c>
      <c r="B687">
        <v>2016</v>
      </c>
      <c r="C687" t="s">
        <v>12</v>
      </c>
      <c r="D687" t="s">
        <v>54</v>
      </c>
      <c r="E687" t="s">
        <v>22</v>
      </c>
      <c r="F687">
        <v>578.28</v>
      </c>
      <c r="G687">
        <v>1.89</v>
      </c>
      <c r="H687">
        <v>594.12</v>
      </c>
      <c r="I687">
        <v>1.6</v>
      </c>
      <c r="J687">
        <v>-15.83</v>
      </c>
      <c r="K687">
        <v>2.48</v>
      </c>
    </row>
    <row r="688" spans="1:11" x14ac:dyDescent="0.25">
      <c r="A688" t="str">
        <f t="shared" si="10"/>
        <v>2017SY9NSW</v>
      </c>
      <c r="B688">
        <v>2017</v>
      </c>
      <c r="C688" t="s">
        <v>12</v>
      </c>
      <c r="D688" t="s">
        <v>54</v>
      </c>
      <c r="E688" t="s">
        <v>22</v>
      </c>
      <c r="F688">
        <v>583.33000000000004</v>
      </c>
      <c r="G688">
        <v>1.82</v>
      </c>
      <c r="H688">
        <v>598.05999999999995</v>
      </c>
      <c r="I688">
        <v>1.57</v>
      </c>
      <c r="J688">
        <v>-14.73</v>
      </c>
      <c r="K688">
        <v>2.4</v>
      </c>
    </row>
    <row r="689" spans="1:11" x14ac:dyDescent="0.25">
      <c r="A689" t="str">
        <f t="shared" si="10"/>
        <v>2018SY9NSW</v>
      </c>
      <c r="B689">
        <v>2018</v>
      </c>
      <c r="C689" t="s">
        <v>12</v>
      </c>
      <c r="D689" t="s">
        <v>54</v>
      </c>
      <c r="E689" t="s">
        <v>22</v>
      </c>
      <c r="F689">
        <v>580.02</v>
      </c>
      <c r="G689">
        <v>1.85</v>
      </c>
      <c r="H689">
        <v>597.75</v>
      </c>
      <c r="I689">
        <v>1.5</v>
      </c>
      <c r="J689">
        <v>-17.73</v>
      </c>
      <c r="K689">
        <v>2.38</v>
      </c>
    </row>
    <row r="690" spans="1:11" x14ac:dyDescent="0.25">
      <c r="A690" t="str">
        <f t="shared" si="10"/>
        <v>2019SY9NSW</v>
      </c>
      <c r="B690">
        <v>2019</v>
      </c>
      <c r="C690" t="s">
        <v>12</v>
      </c>
      <c r="D690" t="s">
        <v>54</v>
      </c>
      <c r="E690" t="s">
        <v>22</v>
      </c>
      <c r="F690">
        <v>580.22</v>
      </c>
      <c r="G690">
        <v>1.72</v>
      </c>
      <c r="H690">
        <v>597.54</v>
      </c>
      <c r="I690">
        <v>1.48</v>
      </c>
      <c r="J690">
        <v>-17.32</v>
      </c>
      <c r="K690">
        <v>2.27</v>
      </c>
    </row>
    <row r="691" spans="1:11" x14ac:dyDescent="0.25">
      <c r="A691" t="str">
        <f t="shared" si="10"/>
        <v>2021SY9NSW</v>
      </c>
      <c r="B691">
        <v>2021</v>
      </c>
      <c r="C691" t="s">
        <v>12</v>
      </c>
      <c r="D691" t="s">
        <v>54</v>
      </c>
      <c r="E691" t="s">
        <v>22</v>
      </c>
      <c r="F691">
        <v>576.85</v>
      </c>
      <c r="G691">
        <v>1.77</v>
      </c>
      <c r="H691">
        <v>592.19000000000005</v>
      </c>
      <c r="I691">
        <v>1.45</v>
      </c>
      <c r="J691">
        <v>-15.33</v>
      </c>
      <c r="K691">
        <v>2.29</v>
      </c>
    </row>
    <row r="692" spans="1:11" x14ac:dyDescent="0.25">
      <c r="A692" t="str">
        <f t="shared" si="10"/>
        <v>2016SY9NT</v>
      </c>
      <c r="B692">
        <v>2016</v>
      </c>
      <c r="C692" t="s">
        <v>12</v>
      </c>
      <c r="D692" t="s">
        <v>54</v>
      </c>
      <c r="E692" t="s">
        <v>28</v>
      </c>
      <c r="F692">
        <v>499.46</v>
      </c>
      <c r="G692">
        <v>12.83</v>
      </c>
      <c r="H692">
        <v>521.65</v>
      </c>
      <c r="I692">
        <v>13.79</v>
      </c>
      <c r="J692">
        <v>-22.19</v>
      </c>
      <c r="K692">
        <v>18.84</v>
      </c>
    </row>
    <row r="693" spans="1:11" x14ac:dyDescent="0.25">
      <c r="A693" t="str">
        <f t="shared" si="10"/>
        <v>2017SY9NT</v>
      </c>
      <c r="B693">
        <v>2017</v>
      </c>
      <c r="C693" t="s">
        <v>12</v>
      </c>
      <c r="D693" t="s">
        <v>54</v>
      </c>
      <c r="E693" t="s">
        <v>28</v>
      </c>
      <c r="F693">
        <v>493.46</v>
      </c>
      <c r="G693">
        <v>13.66</v>
      </c>
      <c r="H693">
        <v>520.75</v>
      </c>
      <c r="I693">
        <v>13.35</v>
      </c>
      <c r="J693">
        <v>-27.29</v>
      </c>
      <c r="K693">
        <v>19.100000000000001</v>
      </c>
    </row>
    <row r="694" spans="1:11" x14ac:dyDescent="0.25">
      <c r="A694" t="str">
        <f t="shared" si="10"/>
        <v>2018SY9NT</v>
      </c>
      <c r="B694">
        <v>2018</v>
      </c>
      <c r="C694" t="s">
        <v>12</v>
      </c>
      <c r="D694" t="s">
        <v>54</v>
      </c>
      <c r="E694" t="s">
        <v>28</v>
      </c>
      <c r="F694">
        <v>498.73</v>
      </c>
      <c r="G694">
        <v>14.43</v>
      </c>
      <c r="H694">
        <v>512.16</v>
      </c>
      <c r="I694">
        <v>15.11</v>
      </c>
      <c r="J694">
        <v>-13.43</v>
      </c>
      <c r="K694">
        <v>20.89</v>
      </c>
    </row>
    <row r="695" spans="1:11" x14ac:dyDescent="0.25">
      <c r="A695" t="str">
        <f t="shared" si="10"/>
        <v>2019SY9NT</v>
      </c>
      <c r="B695">
        <v>2019</v>
      </c>
      <c r="C695" t="s">
        <v>12</v>
      </c>
      <c r="D695" t="s">
        <v>54</v>
      </c>
      <c r="E695" t="s">
        <v>28</v>
      </c>
      <c r="F695">
        <v>504.3</v>
      </c>
      <c r="G695">
        <v>12.53</v>
      </c>
      <c r="H695">
        <v>531.11</v>
      </c>
      <c r="I695">
        <v>12.4</v>
      </c>
      <c r="J695">
        <v>-26.81</v>
      </c>
      <c r="K695">
        <v>17.63</v>
      </c>
    </row>
    <row r="696" spans="1:11" x14ac:dyDescent="0.25">
      <c r="A696" t="str">
        <f t="shared" si="10"/>
        <v>2021SY9NT</v>
      </c>
      <c r="B696">
        <v>2021</v>
      </c>
      <c r="C696" t="s">
        <v>12</v>
      </c>
      <c r="D696" t="s">
        <v>54</v>
      </c>
      <c r="E696" t="s">
        <v>28</v>
      </c>
      <c r="F696">
        <v>505.17</v>
      </c>
      <c r="G696">
        <v>12.28</v>
      </c>
      <c r="H696">
        <v>526.75</v>
      </c>
      <c r="I696">
        <v>11.07</v>
      </c>
      <c r="J696">
        <v>-21.58</v>
      </c>
      <c r="K696">
        <v>16.53</v>
      </c>
    </row>
    <row r="697" spans="1:11" x14ac:dyDescent="0.25">
      <c r="A697" t="str">
        <f t="shared" si="10"/>
        <v>2016SY9QLD</v>
      </c>
      <c r="B697">
        <v>2016</v>
      </c>
      <c r="C697" t="s">
        <v>12</v>
      </c>
      <c r="D697" t="s">
        <v>54</v>
      </c>
      <c r="E697" t="s">
        <v>24</v>
      </c>
      <c r="F697">
        <v>564.59</v>
      </c>
      <c r="G697">
        <v>1.8</v>
      </c>
      <c r="H697">
        <v>585.33000000000004</v>
      </c>
      <c r="I697">
        <v>1.65</v>
      </c>
      <c r="J697">
        <v>-20.74</v>
      </c>
      <c r="K697">
        <v>2.44</v>
      </c>
    </row>
    <row r="698" spans="1:11" x14ac:dyDescent="0.25">
      <c r="A698" t="str">
        <f t="shared" si="10"/>
        <v>2017SY9QLD</v>
      </c>
      <c r="B698">
        <v>2017</v>
      </c>
      <c r="C698" t="s">
        <v>12</v>
      </c>
      <c r="D698" t="s">
        <v>54</v>
      </c>
      <c r="E698" t="s">
        <v>24</v>
      </c>
      <c r="F698">
        <v>567.9</v>
      </c>
      <c r="G698">
        <v>1.61</v>
      </c>
      <c r="H698">
        <v>586.13</v>
      </c>
      <c r="I698">
        <v>1.44</v>
      </c>
      <c r="J698">
        <v>-18.22</v>
      </c>
      <c r="K698">
        <v>2.15</v>
      </c>
    </row>
    <row r="699" spans="1:11" x14ac:dyDescent="0.25">
      <c r="A699" t="str">
        <f t="shared" si="10"/>
        <v>2018SY9QLD</v>
      </c>
      <c r="B699">
        <v>2018</v>
      </c>
      <c r="C699" t="s">
        <v>12</v>
      </c>
      <c r="D699" t="s">
        <v>54</v>
      </c>
      <c r="E699" t="s">
        <v>24</v>
      </c>
      <c r="F699">
        <v>570.64</v>
      </c>
      <c r="G699">
        <v>1.78</v>
      </c>
      <c r="H699">
        <v>591.09</v>
      </c>
      <c r="I699">
        <v>1.49</v>
      </c>
      <c r="J699">
        <v>-20.440000000000001</v>
      </c>
      <c r="K699">
        <v>2.3199999999999998</v>
      </c>
    </row>
    <row r="700" spans="1:11" x14ac:dyDescent="0.25">
      <c r="A700" t="str">
        <f t="shared" si="10"/>
        <v>2019SY9QLD</v>
      </c>
      <c r="B700">
        <v>2019</v>
      </c>
      <c r="C700" t="s">
        <v>12</v>
      </c>
      <c r="D700" t="s">
        <v>54</v>
      </c>
      <c r="E700" t="s">
        <v>24</v>
      </c>
      <c r="F700">
        <v>567.84</v>
      </c>
      <c r="G700">
        <v>1.59</v>
      </c>
      <c r="H700">
        <v>588.16999999999996</v>
      </c>
      <c r="I700">
        <v>1.39</v>
      </c>
      <c r="J700">
        <v>-20.329999999999998</v>
      </c>
      <c r="K700">
        <v>2.12</v>
      </c>
    </row>
    <row r="701" spans="1:11" x14ac:dyDescent="0.25">
      <c r="A701" t="str">
        <f t="shared" si="10"/>
        <v>2021SY9QLD</v>
      </c>
      <c r="B701">
        <v>2021</v>
      </c>
      <c r="C701" t="s">
        <v>12</v>
      </c>
      <c r="D701" t="s">
        <v>54</v>
      </c>
      <c r="E701" t="s">
        <v>24</v>
      </c>
      <c r="F701">
        <v>564.76</v>
      </c>
      <c r="G701">
        <v>1.79</v>
      </c>
      <c r="H701">
        <v>584.65</v>
      </c>
      <c r="I701">
        <v>1.61</v>
      </c>
      <c r="J701">
        <v>-19.89</v>
      </c>
      <c r="K701">
        <v>2.41</v>
      </c>
    </row>
    <row r="702" spans="1:11" x14ac:dyDescent="0.25">
      <c r="A702" t="str">
        <f t="shared" si="10"/>
        <v>2016SY9SA</v>
      </c>
      <c r="B702">
        <v>2016</v>
      </c>
      <c r="C702" t="s">
        <v>12</v>
      </c>
      <c r="D702" t="s">
        <v>54</v>
      </c>
      <c r="E702" t="s">
        <v>25</v>
      </c>
      <c r="F702">
        <v>564.16</v>
      </c>
      <c r="G702">
        <v>2.67</v>
      </c>
      <c r="H702">
        <v>581.72</v>
      </c>
      <c r="I702">
        <v>2.58</v>
      </c>
      <c r="J702">
        <v>-17.57</v>
      </c>
      <c r="K702">
        <v>3.71</v>
      </c>
    </row>
    <row r="703" spans="1:11" x14ac:dyDescent="0.25">
      <c r="A703" t="str">
        <f t="shared" si="10"/>
        <v>2017SY9SA</v>
      </c>
      <c r="B703">
        <v>2017</v>
      </c>
      <c r="C703" t="s">
        <v>12</v>
      </c>
      <c r="D703" t="s">
        <v>54</v>
      </c>
      <c r="E703" t="s">
        <v>25</v>
      </c>
      <c r="F703">
        <v>564.38</v>
      </c>
      <c r="G703">
        <v>2.88</v>
      </c>
      <c r="H703">
        <v>581.89</v>
      </c>
      <c r="I703">
        <v>2.1800000000000002</v>
      </c>
      <c r="J703">
        <v>-17.510000000000002</v>
      </c>
      <c r="K703">
        <v>3.61</v>
      </c>
    </row>
    <row r="704" spans="1:11" x14ac:dyDescent="0.25">
      <c r="A704" t="str">
        <f t="shared" si="10"/>
        <v>2018SY9SA</v>
      </c>
      <c r="B704">
        <v>2018</v>
      </c>
      <c r="C704" t="s">
        <v>12</v>
      </c>
      <c r="D704" t="s">
        <v>54</v>
      </c>
      <c r="E704" t="s">
        <v>25</v>
      </c>
      <c r="F704">
        <v>567.65</v>
      </c>
      <c r="G704">
        <v>2.68</v>
      </c>
      <c r="H704">
        <v>586.41999999999996</v>
      </c>
      <c r="I704">
        <v>2.16</v>
      </c>
      <c r="J704">
        <v>-18.760000000000002</v>
      </c>
      <c r="K704">
        <v>3.45</v>
      </c>
    </row>
    <row r="705" spans="1:11" x14ac:dyDescent="0.25">
      <c r="A705" t="str">
        <f t="shared" si="10"/>
        <v>2019SY9SA</v>
      </c>
      <c r="B705">
        <v>2019</v>
      </c>
      <c r="C705" t="s">
        <v>12</v>
      </c>
      <c r="D705" t="s">
        <v>54</v>
      </c>
      <c r="E705" t="s">
        <v>25</v>
      </c>
      <c r="F705">
        <v>567.47</v>
      </c>
      <c r="G705">
        <v>2.74</v>
      </c>
      <c r="H705">
        <v>583.20000000000005</v>
      </c>
      <c r="I705">
        <v>2.4</v>
      </c>
      <c r="J705">
        <v>-15.72</v>
      </c>
      <c r="K705">
        <v>3.64</v>
      </c>
    </row>
    <row r="706" spans="1:11" x14ac:dyDescent="0.25">
      <c r="A706" t="str">
        <f t="shared" si="10"/>
        <v>2021SY9SA</v>
      </c>
      <c r="B706">
        <v>2021</v>
      </c>
      <c r="C706" t="s">
        <v>12</v>
      </c>
      <c r="D706" t="s">
        <v>54</v>
      </c>
      <c r="E706" t="s">
        <v>25</v>
      </c>
      <c r="F706">
        <v>563.54999999999995</v>
      </c>
      <c r="G706">
        <v>2.4500000000000002</v>
      </c>
      <c r="H706">
        <v>578.5</v>
      </c>
      <c r="I706">
        <v>2.2599999999999998</v>
      </c>
      <c r="J706">
        <v>-14.95</v>
      </c>
      <c r="K706">
        <v>3.33</v>
      </c>
    </row>
    <row r="707" spans="1:11" x14ac:dyDescent="0.25">
      <c r="A707" t="str">
        <f t="shared" ref="A707:A770" si="11">B707&amp;C707&amp;D707&amp;E707</f>
        <v>2016SY9TAS</v>
      </c>
      <c r="B707">
        <v>2016</v>
      </c>
      <c r="C707" t="s">
        <v>12</v>
      </c>
      <c r="D707" t="s">
        <v>54</v>
      </c>
      <c r="E707" t="s">
        <v>27</v>
      </c>
      <c r="F707">
        <v>554.9</v>
      </c>
      <c r="G707">
        <v>3.67</v>
      </c>
      <c r="H707">
        <v>575.29</v>
      </c>
      <c r="I707">
        <v>3.26</v>
      </c>
      <c r="J707">
        <v>-20.39</v>
      </c>
      <c r="K707">
        <v>4.91</v>
      </c>
    </row>
    <row r="708" spans="1:11" x14ac:dyDescent="0.25">
      <c r="A708" t="str">
        <f t="shared" si="11"/>
        <v>2017SY9TAS</v>
      </c>
      <c r="B708">
        <v>2017</v>
      </c>
      <c r="C708" t="s">
        <v>12</v>
      </c>
      <c r="D708" t="s">
        <v>54</v>
      </c>
      <c r="E708" t="s">
        <v>27</v>
      </c>
      <c r="F708">
        <v>552.88</v>
      </c>
      <c r="G708">
        <v>3.78</v>
      </c>
      <c r="H708">
        <v>570.59</v>
      </c>
      <c r="I708">
        <v>3.82</v>
      </c>
      <c r="J708">
        <v>-17.7</v>
      </c>
      <c r="K708">
        <v>5.37</v>
      </c>
    </row>
    <row r="709" spans="1:11" x14ac:dyDescent="0.25">
      <c r="A709" t="str">
        <f t="shared" si="11"/>
        <v>2018SY9TAS</v>
      </c>
      <c r="B709">
        <v>2018</v>
      </c>
      <c r="C709" t="s">
        <v>12</v>
      </c>
      <c r="D709" t="s">
        <v>54</v>
      </c>
      <c r="E709" t="s">
        <v>27</v>
      </c>
      <c r="F709">
        <v>552.28</v>
      </c>
      <c r="G709">
        <v>4.28</v>
      </c>
      <c r="H709">
        <v>578.6</v>
      </c>
      <c r="I709">
        <v>3.96</v>
      </c>
      <c r="J709">
        <v>-26.32</v>
      </c>
      <c r="K709">
        <v>5.83</v>
      </c>
    </row>
    <row r="710" spans="1:11" x14ac:dyDescent="0.25">
      <c r="A710" t="str">
        <f t="shared" si="11"/>
        <v>2019SY9TAS</v>
      </c>
      <c r="B710">
        <v>2019</v>
      </c>
      <c r="C710" t="s">
        <v>12</v>
      </c>
      <c r="D710" t="s">
        <v>54</v>
      </c>
      <c r="E710" t="s">
        <v>27</v>
      </c>
      <c r="F710">
        <v>553.59</v>
      </c>
      <c r="G710">
        <v>3.65</v>
      </c>
      <c r="H710">
        <v>572.24</v>
      </c>
      <c r="I710">
        <v>3.48</v>
      </c>
      <c r="J710">
        <v>-18.649999999999999</v>
      </c>
      <c r="K710">
        <v>5.04</v>
      </c>
    </row>
    <row r="711" spans="1:11" x14ac:dyDescent="0.25">
      <c r="A711" t="str">
        <f t="shared" si="11"/>
        <v>2021SY9TAS</v>
      </c>
      <c r="B711">
        <v>2021</v>
      </c>
      <c r="C711" t="s">
        <v>12</v>
      </c>
      <c r="D711" t="s">
        <v>54</v>
      </c>
      <c r="E711" t="s">
        <v>27</v>
      </c>
      <c r="F711">
        <v>548.76</v>
      </c>
      <c r="G711">
        <v>3.75</v>
      </c>
      <c r="H711">
        <v>570.71</v>
      </c>
      <c r="I711">
        <v>3.2</v>
      </c>
      <c r="J711">
        <v>-21.95</v>
      </c>
      <c r="K711">
        <v>4.93</v>
      </c>
    </row>
    <row r="712" spans="1:11" x14ac:dyDescent="0.25">
      <c r="A712" t="str">
        <f t="shared" si="11"/>
        <v>2016SY9VIC</v>
      </c>
      <c r="B712">
        <v>2016</v>
      </c>
      <c r="C712" t="s">
        <v>12</v>
      </c>
      <c r="D712" t="s">
        <v>54</v>
      </c>
      <c r="E712" t="s">
        <v>23</v>
      </c>
      <c r="F712">
        <v>573.99</v>
      </c>
      <c r="G712">
        <v>1.98</v>
      </c>
      <c r="H712">
        <v>588.87</v>
      </c>
      <c r="I712">
        <v>1.52</v>
      </c>
      <c r="J712">
        <v>-14.88</v>
      </c>
      <c r="K712">
        <v>2.5</v>
      </c>
    </row>
    <row r="713" spans="1:11" x14ac:dyDescent="0.25">
      <c r="A713" t="str">
        <f t="shared" si="11"/>
        <v>2017SY9VIC</v>
      </c>
      <c r="B713">
        <v>2017</v>
      </c>
      <c r="C713" t="s">
        <v>12</v>
      </c>
      <c r="D713" t="s">
        <v>54</v>
      </c>
      <c r="E713" t="s">
        <v>23</v>
      </c>
      <c r="F713">
        <v>573.38</v>
      </c>
      <c r="G713">
        <v>1.86</v>
      </c>
      <c r="H713">
        <v>585.82000000000005</v>
      </c>
      <c r="I713">
        <v>1.45</v>
      </c>
      <c r="J713">
        <v>-12.44</v>
      </c>
      <c r="K713">
        <v>2.36</v>
      </c>
    </row>
    <row r="714" spans="1:11" x14ac:dyDescent="0.25">
      <c r="A714" t="str">
        <f t="shared" si="11"/>
        <v>2018SY9VIC</v>
      </c>
      <c r="B714">
        <v>2018</v>
      </c>
      <c r="C714" t="s">
        <v>12</v>
      </c>
      <c r="D714" t="s">
        <v>54</v>
      </c>
      <c r="E714" t="s">
        <v>23</v>
      </c>
      <c r="F714">
        <v>576.14</v>
      </c>
      <c r="G714">
        <v>1.89</v>
      </c>
      <c r="H714">
        <v>592.87</v>
      </c>
      <c r="I714">
        <v>1.45</v>
      </c>
      <c r="J714">
        <v>-16.73</v>
      </c>
      <c r="K714">
        <v>2.38</v>
      </c>
    </row>
    <row r="715" spans="1:11" x14ac:dyDescent="0.25">
      <c r="A715" t="str">
        <f t="shared" si="11"/>
        <v>2019SY9VIC</v>
      </c>
      <c r="B715">
        <v>2019</v>
      </c>
      <c r="C715" t="s">
        <v>12</v>
      </c>
      <c r="D715" t="s">
        <v>54</v>
      </c>
      <c r="E715" t="s">
        <v>23</v>
      </c>
      <c r="F715">
        <v>575.16999999999996</v>
      </c>
      <c r="G715">
        <v>1.72</v>
      </c>
      <c r="H715">
        <v>591.22</v>
      </c>
      <c r="I715">
        <v>1.37</v>
      </c>
      <c r="J715">
        <v>-16.059999999999999</v>
      </c>
      <c r="K715">
        <v>2.2000000000000002</v>
      </c>
    </row>
    <row r="716" spans="1:11" x14ac:dyDescent="0.25">
      <c r="A716" t="str">
        <f t="shared" si="11"/>
        <v>2021SY9VIC</v>
      </c>
      <c r="B716">
        <v>2021</v>
      </c>
      <c r="C716" t="s">
        <v>12</v>
      </c>
      <c r="D716" t="s">
        <v>54</v>
      </c>
      <c r="E716" t="s">
        <v>23</v>
      </c>
      <c r="F716">
        <v>576.16</v>
      </c>
      <c r="G716">
        <v>1.74</v>
      </c>
      <c r="H716">
        <v>591.71</v>
      </c>
      <c r="I716">
        <v>1.47</v>
      </c>
      <c r="J716">
        <v>-15.55</v>
      </c>
      <c r="K716">
        <v>2.2799999999999998</v>
      </c>
    </row>
    <row r="717" spans="1:11" x14ac:dyDescent="0.25">
      <c r="A717" t="str">
        <f t="shared" si="11"/>
        <v>2016SY9WA</v>
      </c>
      <c r="B717">
        <v>2016</v>
      </c>
      <c r="C717" t="s">
        <v>12</v>
      </c>
      <c r="D717" t="s">
        <v>54</v>
      </c>
      <c r="E717" t="s">
        <v>26</v>
      </c>
      <c r="F717">
        <v>574.45000000000005</v>
      </c>
      <c r="G717">
        <v>2.8</v>
      </c>
      <c r="H717">
        <v>591.27</v>
      </c>
      <c r="I717">
        <v>2.4700000000000002</v>
      </c>
      <c r="J717">
        <v>-16.82</v>
      </c>
      <c r="K717">
        <v>3.73</v>
      </c>
    </row>
    <row r="718" spans="1:11" x14ac:dyDescent="0.25">
      <c r="A718" t="str">
        <f t="shared" si="11"/>
        <v>2017SY9WA</v>
      </c>
      <c r="B718">
        <v>2017</v>
      </c>
      <c r="C718" t="s">
        <v>12</v>
      </c>
      <c r="D718" t="s">
        <v>54</v>
      </c>
      <c r="E718" t="s">
        <v>26</v>
      </c>
      <c r="F718">
        <v>575.97</v>
      </c>
      <c r="G718">
        <v>2.59</v>
      </c>
      <c r="H718">
        <v>591.4</v>
      </c>
      <c r="I718">
        <v>2.34</v>
      </c>
      <c r="J718">
        <v>-15.42</v>
      </c>
      <c r="K718">
        <v>3.49</v>
      </c>
    </row>
    <row r="719" spans="1:11" x14ac:dyDescent="0.25">
      <c r="A719" t="str">
        <f t="shared" si="11"/>
        <v>2018SY9WA</v>
      </c>
      <c r="B719">
        <v>2018</v>
      </c>
      <c r="C719" t="s">
        <v>12</v>
      </c>
      <c r="D719" t="s">
        <v>54</v>
      </c>
      <c r="E719" t="s">
        <v>26</v>
      </c>
      <c r="F719">
        <v>577.82000000000005</v>
      </c>
      <c r="G719">
        <v>2.59</v>
      </c>
      <c r="H719">
        <v>594.6</v>
      </c>
      <c r="I719">
        <v>2.35</v>
      </c>
      <c r="J719">
        <v>-16.78</v>
      </c>
      <c r="K719">
        <v>3.5</v>
      </c>
    </row>
    <row r="720" spans="1:11" x14ac:dyDescent="0.25">
      <c r="A720" t="str">
        <f t="shared" si="11"/>
        <v>2019SY9WA</v>
      </c>
      <c r="B720">
        <v>2019</v>
      </c>
      <c r="C720" t="s">
        <v>12</v>
      </c>
      <c r="D720" t="s">
        <v>54</v>
      </c>
      <c r="E720" t="s">
        <v>26</v>
      </c>
      <c r="F720">
        <v>576.25</v>
      </c>
      <c r="G720">
        <v>2.58</v>
      </c>
      <c r="H720">
        <v>592.54</v>
      </c>
      <c r="I720">
        <v>2.2000000000000002</v>
      </c>
      <c r="J720">
        <v>-16.29</v>
      </c>
      <c r="K720">
        <v>3.39</v>
      </c>
    </row>
    <row r="721" spans="1:11" x14ac:dyDescent="0.25">
      <c r="A721" t="str">
        <f t="shared" si="11"/>
        <v>2021SY9WA</v>
      </c>
      <c r="B721">
        <v>2021</v>
      </c>
      <c r="C721" t="s">
        <v>12</v>
      </c>
      <c r="D721" t="s">
        <v>54</v>
      </c>
      <c r="E721" t="s">
        <v>26</v>
      </c>
      <c r="F721">
        <v>575.36</v>
      </c>
      <c r="G721">
        <v>2.56</v>
      </c>
      <c r="H721">
        <v>589.5</v>
      </c>
      <c r="I721">
        <v>2.12</v>
      </c>
      <c r="J721">
        <v>-14.15</v>
      </c>
      <c r="K721">
        <v>3.33</v>
      </c>
    </row>
    <row r="722" spans="1:11" x14ac:dyDescent="0.25">
      <c r="A722" t="str">
        <f t="shared" si="11"/>
        <v>2016WY3AAA</v>
      </c>
      <c r="B722">
        <v>2016</v>
      </c>
      <c r="C722" t="s">
        <v>10</v>
      </c>
      <c r="D722" t="s">
        <v>51</v>
      </c>
      <c r="E722" t="s">
        <v>30</v>
      </c>
      <c r="F722">
        <v>408.66</v>
      </c>
      <c r="G722">
        <v>0.47</v>
      </c>
      <c r="H722">
        <v>433.26</v>
      </c>
      <c r="I722">
        <v>0.39</v>
      </c>
      <c r="J722">
        <v>-24.6</v>
      </c>
      <c r="K722">
        <v>0.61</v>
      </c>
    </row>
    <row r="723" spans="1:11" x14ac:dyDescent="0.25">
      <c r="A723" t="str">
        <f t="shared" si="11"/>
        <v>2017WY3AAA</v>
      </c>
      <c r="B723">
        <v>2017</v>
      </c>
      <c r="C723" t="s">
        <v>10</v>
      </c>
      <c r="D723" t="s">
        <v>51</v>
      </c>
      <c r="E723" t="s">
        <v>30</v>
      </c>
      <c r="F723">
        <v>401.28</v>
      </c>
      <c r="G723">
        <v>0.54</v>
      </c>
      <c r="H723">
        <v>426.39</v>
      </c>
      <c r="I723">
        <v>0.47</v>
      </c>
      <c r="J723">
        <v>-25.11</v>
      </c>
      <c r="K723">
        <v>0.71</v>
      </c>
    </row>
    <row r="724" spans="1:11" x14ac:dyDescent="0.25">
      <c r="A724" t="str">
        <f t="shared" si="11"/>
        <v>2018WY3AAA</v>
      </c>
      <c r="B724">
        <v>2018</v>
      </c>
      <c r="C724" t="s">
        <v>10</v>
      </c>
      <c r="D724" t="s">
        <v>51</v>
      </c>
      <c r="E724" t="s">
        <v>30</v>
      </c>
      <c r="F724">
        <v>394.87</v>
      </c>
      <c r="G724">
        <v>0.56999999999999995</v>
      </c>
      <c r="H724">
        <v>419.89</v>
      </c>
      <c r="I724">
        <v>0.48</v>
      </c>
      <c r="J724">
        <v>-25.02</v>
      </c>
      <c r="K724">
        <v>0.75</v>
      </c>
    </row>
    <row r="725" spans="1:11" x14ac:dyDescent="0.25">
      <c r="A725" t="str">
        <f t="shared" si="11"/>
        <v>2019WY3AAA</v>
      </c>
      <c r="B725">
        <v>2019</v>
      </c>
      <c r="C725" t="s">
        <v>10</v>
      </c>
      <c r="D725" t="s">
        <v>51</v>
      </c>
      <c r="E725" t="s">
        <v>30</v>
      </c>
      <c r="F725">
        <v>411.83</v>
      </c>
      <c r="G725">
        <v>0.49</v>
      </c>
      <c r="H725">
        <v>433.63</v>
      </c>
      <c r="I725">
        <v>0.44</v>
      </c>
      <c r="J725">
        <v>-21.8</v>
      </c>
      <c r="K725">
        <v>0.65</v>
      </c>
    </row>
    <row r="726" spans="1:11" x14ac:dyDescent="0.25">
      <c r="A726" t="str">
        <f t="shared" si="11"/>
        <v>2021WY3AAA</v>
      </c>
      <c r="B726">
        <v>2021</v>
      </c>
      <c r="C726" t="s">
        <v>10</v>
      </c>
      <c r="D726" t="s">
        <v>51</v>
      </c>
      <c r="E726" t="s">
        <v>30</v>
      </c>
      <c r="F726">
        <v>414.66</v>
      </c>
      <c r="G726">
        <v>0.51</v>
      </c>
      <c r="H726">
        <v>436.47</v>
      </c>
      <c r="I726">
        <v>0.44</v>
      </c>
      <c r="J726">
        <v>-21.81</v>
      </c>
      <c r="K726">
        <v>0.68</v>
      </c>
    </row>
    <row r="727" spans="1:11" x14ac:dyDescent="0.25">
      <c r="A727" t="str">
        <f t="shared" si="11"/>
        <v>2016WY3ACT</v>
      </c>
      <c r="B727">
        <v>2016</v>
      </c>
      <c r="C727" t="s">
        <v>10</v>
      </c>
      <c r="D727" t="s">
        <v>51</v>
      </c>
      <c r="E727" t="s">
        <v>29</v>
      </c>
      <c r="F727">
        <v>406.49</v>
      </c>
      <c r="G727">
        <v>2.4</v>
      </c>
      <c r="H727">
        <v>433.35</v>
      </c>
      <c r="I727">
        <v>2.25</v>
      </c>
      <c r="J727">
        <v>-26.86</v>
      </c>
      <c r="K727">
        <v>3.29</v>
      </c>
    </row>
    <row r="728" spans="1:11" x14ac:dyDescent="0.25">
      <c r="A728" t="str">
        <f t="shared" si="11"/>
        <v>2017WY3ACT</v>
      </c>
      <c r="B728">
        <v>2017</v>
      </c>
      <c r="C728" t="s">
        <v>10</v>
      </c>
      <c r="D728" t="s">
        <v>51</v>
      </c>
      <c r="E728" t="s">
        <v>29</v>
      </c>
      <c r="F728">
        <v>401.94</v>
      </c>
      <c r="G728">
        <v>2.92</v>
      </c>
      <c r="H728">
        <v>429</v>
      </c>
      <c r="I728">
        <v>2.98</v>
      </c>
      <c r="J728">
        <v>-27.06</v>
      </c>
      <c r="K728">
        <v>4.17</v>
      </c>
    </row>
    <row r="729" spans="1:11" x14ac:dyDescent="0.25">
      <c r="A729" t="str">
        <f t="shared" si="11"/>
        <v>2018WY3ACT</v>
      </c>
      <c r="B729">
        <v>2018</v>
      </c>
      <c r="C729" t="s">
        <v>10</v>
      </c>
      <c r="D729" t="s">
        <v>51</v>
      </c>
      <c r="E729" t="s">
        <v>29</v>
      </c>
      <c r="F729">
        <v>397.13</v>
      </c>
      <c r="G729">
        <v>2.61</v>
      </c>
      <c r="H729">
        <v>423.51</v>
      </c>
      <c r="I729">
        <v>2.4300000000000002</v>
      </c>
      <c r="J729">
        <v>-26.38</v>
      </c>
      <c r="K729">
        <v>3.57</v>
      </c>
    </row>
    <row r="730" spans="1:11" x14ac:dyDescent="0.25">
      <c r="A730" t="str">
        <f t="shared" si="11"/>
        <v>2019WY3ACT</v>
      </c>
      <c r="B730">
        <v>2019</v>
      </c>
      <c r="C730" t="s">
        <v>10</v>
      </c>
      <c r="D730" t="s">
        <v>51</v>
      </c>
      <c r="E730" t="s">
        <v>29</v>
      </c>
      <c r="F730">
        <v>409.15</v>
      </c>
      <c r="G730">
        <v>2.4300000000000002</v>
      </c>
      <c r="H730">
        <v>429.89</v>
      </c>
      <c r="I730">
        <v>2.48</v>
      </c>
      <c r="J730">
        <v>-20.74</v>
      </c>
      <c r="K730">
        <v>3.47</v>
      </c>
    </row>
    <row r="731" spans="1:11" x14ac:dyDescent="0.25">
      <c r="A731" t="str">
        <f t="shared" si="11"/>
        <v>2021WY3ACT</v>
      </c>
      <c r="B731">
        <v>2021</v>
      </c>
      <c r="C731" t="s">
        <v>10</v>
      </c>
      <c r="D731" t="s">
        <v>51</v>
      </c>
      <c r="E731" t="s">
        <v>29</v>
      </c>
      <c r="F731">
        <v>413.11</v>
      </c>
      <c r="G731">
        <v>2.72</v>
      </c>
      <c r="H731">
        <v>434.32</v>
      </c>
      <c r="I731">
        <v>2.2000000000000002</v>
      </c>
      <c r="J731">
        <v>-21.21</v>
      </c>
      <c r="K731">
        <v>3.5</v>
      </c>
    </row>
    <row r="732" spans="1:11" x14ac:dyDescent="0.25">
      <c r="A732" t="str">
        <f t="shared" si="11"/>
        <v>2016WY3NSW</v>
      </c>
      <c r="B732">
        <v>2016</v>
      </c>
      <c r="C732" t="s">
        <v>10</v>
      </c>
      <c r="D732" t="s">
        <v>51</v>
      </c>
      <c r="E732" t="s">
        <v>22</v>
      </c>
      <c r="F732">
        <v>412.42</v>
      </c>
      <c r="G732">
        <v>0.78</v>
      </c>
      <c r="H732">
        <v>435.73</v>
      </c>
      <c r="I732">
        <v>0.67</v>
      </c>
      <c r="J732">
        <v>-23.31</v>
      </c>
      <c r="K732">
        <v>1.03</v>
      </c>
    </row>
    <row r="733" spans="1:11" x14ac:dyDescent="0.25">
      <c r="A733" t="str">
        <f t="shared" si="11"/>
        <v>2017WY3NSW</v>
      </c>
      <c r="B733">
        <v>2017</v>
      </c>
      <c r="C733" t="s">
        <v>10</v>
      </c>
      <c r="D733" t="s">
        <v>51</v>
      </c>
      <c r="E733" t="s">
        <v>22</v>
      </c>
      <c r="F733">
        <v>408.91</v>
      </c>
      <c r="G733">
        <v>0.89</v>
      </c>
      <c r="H733">
        <v>433.05</v>
      </c>
      <c r="I733">
        <v>0.77</v>
      </c>
      <c r="J733">
        <v>-24.14</v>
      </c>
      <c r="K733">
        <v>1.18</v>
      </c>
    </row>
    <row r="734" spans="1:11" x14ac:dyDescent="0.25">
      <c r="A734" t="str">
        <f t="shared" si="11"/>
        <v>2018WY3NSW</v>
      </c>
      <c r="B734">
        <v>2018</v>
      </c>
      <c r="C734" t="s">
        <v>10</v>
      </c>
      <c r="D734" t="s">
        <v>51</v>
      </c>
      <c r="E734" t="s">
        <v>22</v>
      </c>
      <c r="F734">
        <v>402.47</v>
      </c>
      <c r="G734">
        <v>0.97</v>
      </c>
      <c r="H734">
        <v>425.8</v>
      </c>
      <c r="I734">
        <v>0.8</v>
      </c>
      <c r="J734">
        <v>-23.33</v>
      </c>
      <c r="K734">
        <v>1.25</v>
      </c>
    </row>
    <row r="735" spans="1:11" x14ac:dyDescent="0.25">
      <c r="A735" t="str">
        <f t="shared" si="11"/>
        <v>2019WY3NSW</v>
      </c>
      <c r="B735">
        <v>2019</v>
      </c>
      <c r="C735" t="s">
        <v>10</v>
      </c>
      <c r="D735" t="s">
        <v>51</v>
      </c>
      <c r="E735" t="s">
        <v>22</v>
      </c>
      <c r="F735">
        <v>419.14</v>
      </c>
      <c r="G735">
        <v>0.79</v>
      </c>
      <c r="H735">
        <v>439.71</v>
      </c>
      <c r="I735">
        <v>0.66</v>
      </c>
      <c r="J735">
        <v>-20.57</v>
      </c>
      <c r="K735">
        <v>1.03</v>
      </c>
    </row>
    <row r="736" spans="1:11" x14ac:dyDescent="0.25">
      <c r="A736" t="str">
        <f t="shared" si="11"/>
        <v>2021WY3NSW</v>
      </c>
      <c r="B736">
        <v>2021</v>
      </c>
      <c r="C736" t="s">
        <v>10</v>
      </c>
      <c r="D736" t="s">
        <v>51</v>
      </c>
      <c r="E736" t="s">
        <v>22</v>
      </c>
      <c r="F736">
        <v>424.17</v>
      </c>
      <c r="G736">
        <v>0.92</v>
      </c>
      <c r="H736">
        <v>445.58</v>
      </c>
      <c r="I736">
        <v>0.78</v>
      </c>
      <c r="J736">
        <v>-21.42</v>
      </c>
      <c r="K736">
        <v>1.2</v>
      </c>
    </row>
    <row r="737" spans="1:11" x14ac:dyDescent="0.25">
      <c r="A737" t="str">
        <f t="shared" si="11"/>
        <v>2016WY3NT</v>
      </c>
      <c r="B737">
        <v>2016</v>
      </c>
      <c r="C737" t="s">
        <v>10</v>
      </c>
      <c r="D737" t="s">
        <v>51</v>
      </c>
      <c r="E737" t="s">
        <v>28</v>
      </c>
      <c r="F737">
        <v>327.7</v>
      </c>
      <c r="G737">
        <v>9.64</v>
      </c>
      <c r="H737">
        <v>363.13</v>
      </c>
      <c r="I737">
        <v>8.31</v>
      </c>
      <c r="J737">
        <v>-35.44</v>
      </c>
      <c r="K737">
        <v>12.73</v>
      </c>
    </row>
    <row r="738" spans="1:11" x14ac:dyDescent="0.25">
      <c r="A738" t="str">
        <f t="shared" si="11"/>
        <v>2017WY3NT</v>
      </c>
      <c r="B738">
        <v>2017</v>
      </c>
      <c r="C738" t="s">
        <v>10</v>
      </c>
      <c r="D738" t="s">
        <v>51</v>
      </c>
      <c r="E738" t="s">
        <v>28</v>
      </c>
      <c r="F738">
        <v>307.39</v>
      </c>
      <c r="G738">
        <v>9.69</v>
      </c>
      <c r="H738">
        <v>343.04</v>
      </c>
      <c r="I738">
        <v>9.7799999999999994</v>
      </c>
      <c r="J738">
        <v>-35.65</v>
      </c>
      <c r="K738">
        <v>13.77</v>
      </c>
    </row>
    <row r="739" spans="1:11" x14ac:dyDescent="0.25">
      <c r="A739" t="str">
        <f t="shared" si="11"/>
        <v>2018WY3NT</v>
      </c>
      <c r="B739">
        <v>2018</v>
      </c>
      <c r="C739" t="s">
        <v>10</v>
      </c>
      <c r="D739" t="s">
        <v>51</v>
      </c>
      <c r="E739" t="s">
        <v>28</v>
      </c>
      <c r="F739">
        <v>297.94</v>
      </c>
      <c r="G739">
        <v>10.6</v>
      </c>
      <c r="H739">
        <v>330.76</v>
      </c>
      <c r="I739">
        <v>9.59</v>
      </c>
      <c r="J739">
        <v>-32.82</v>
      </c>
      <c r="K739">
        <v>14.3</v>
      </c>
    </row>
    <row r="740" spans="1:11" x14ac:dyDescent="0.25">
      <c r="A740" t="str">
        <f t="shared" si="11"/>
        <v>2019WY3NT</v>
      </c>
      <c r="B740">
        <v>2019</v>
      </c>
      <c r="C740" t="s">
        <v>10</v>
      </c>
      <c r="D740" t="s">
        <v>51</v>
      </c>
      <c r="E740" t="s">
        <v>28</v>
      </c>
      <c r="F740">
        <v>323.61</v>
      </c>
      <c r="G740">
        <v>9.76</v>
      </c>
      <c r="H740">
        <v>350.1</v>
      </c>
      <c r="I740">
        <v>10.039999999999999</v>
      </c>
      <c r="J740">
        <v>-26.48</v>
      </c>
      <c r="K740">
        <v>14</v>
      </c>
    </row>
    <row r="741" spans="1:11" x14ac:dyDescent="0.25">
      <c r="A741" t="str">
        <f t="shared" si="11"/>
        <v>2021WY3NT</v>
      </c>
      <c r="B741">
        <v>2021</v>
      </c>
      <c r="C741" t="s">
        <v>10</v>
      </c>
      <c r="D741" t="s">
        <v>51</v>
      </c>
      <c r="E741" t="s">
        <v>28</v>
      </c>
      <c r="F741">
        <v>326.5</v>
      </c>
      <c r="G741">
        <v>9.74</v>
      </c>
      <c r="H741">
        <v>353.92</v>
      </c>
      <c r="I741">
        <v>9.31</v>
      </c>
      <c r="J741">
        <v>-27.42</v>
      </c>
      <c r="K741">
        <v>13.47</v>
      </c>
    </row>
    <row r="742" spans="1:11" x14ac:dyDescent="0.25">
      <c r="A742" t="str">
        <f t="shared" si="11"/>
        <v>2016WY3QLD</v>
      </c>
      <c r="B742">
        <v>2016</v>
      </c>
      <c r="C742" t="s">
        <v>10</v>
      </c>
      <c r="D742" t="s">
        <v>51</v>
      </c>
      <c r="E742" t="s">
        <v>24</v>
      </c>
      <c r="F742">
        <v>397.12</v>
      </c>
      <c r="G742">
        <v>1.01</v>
      </c>
      <c r="H742">
        <v>422.95</v>
      </c>
      <c r="I742">
        <v>0.84</v>
      </c>
      <c r="J742">
        <v>-25.83</v>
      </c>
      <c r="K742">
        <v>1.31</v>
      </c>
    </row>
    <row r="743" spans="1:11" x14ac:dyDescent="0.25">
      <c r="A743" t="str">
        <f t="shared" si="11"/>
        <v>2017WY3QLD</v>
      </c>
      <c r="B743">
        <v>2017</v>
      </c>
      <c r="C743" t="s">
        <v>10</v>
      </c>
      <c r="D743" t="s">
        <v>51</v>
      </c>
      <c r="E743" t="s">
        <v>24</v>
      </c>
      <c r="F743">
        <v>389.4</v>
      </c>
      <c r="G743">
        <v>1.1499999999999999</v>
      </c>
      <c r="H743">
        <v>416.11</v>
      </c>
      <c r="I743">
        <v>1</v>
      </c>
      <c r="J743">
        <v>-26.71</v>
      </c>
      <c r="K743">
        <v>1.52</v>
      </c>
    </row>
    <row r="744" spans="1:11" x14ac:dyDescent="0.25">
      <c r="A744" t="str">
        <f t="shared" si="11"/>
        <v>2018WY3QLD</v>
      </c>
      <c r="B744">
        <v>2018</v>
      </c>
      <c r="C744" t="s">
        <v>10</v>
      </c>
      <c r="D744" t="s">
        <v>51</v>
      </c>
      <c r="E744" t="s">
        <v>24</v>
      </c>
      <c r="F744">
        <v>384.05</v>
      </c>
      <c r="G744">
        <v>1.22</v>
      </c>
      <c r="H744">
        <v>411.72</v>
      </c>
      <c r="I744">
        <v>1.08</v>
      </c>
      <c r="J744">
        <v>-27.67</v>
      </c>
      <c r="K744">
        <v>1.63</v>
      </c>
    </row>
    <row r="745" spans="1:11" x14ac:dyDescent="0.25">
      <c r="A745" t="str">
        <f t="shared" si="11"/>
        <v>2019WY3QLD</v>
      </c>
      <c r="B745">
        <v>2019</v>
      </c>
      <c r="C745" t="s">
        <v>10</v>
      </c>
      <c r="D745" t="s">
        <v>51</v>
      </c>
      <c r="E745" t="s">
        <v>24</v>
      </c>
      <c r="F745">
        <v>400.66</v>
      </c>
      <c r="G745">
        <v>1.05</v>
      </c>
      <c r="H745">
        <v>424.45</v>
      </c>
      <c r="I745">
        <v>0.92</v>
      </c>
      <c r="J745">
        <v>-23.79</v>
      </c>
      <c r="K745">
        <v>1.4</v>
      </c>
    </row>
    <row r="746" spans="1:11" x14ac:dyDescent="0.25">
      <c r="A746" t="str">
        <f t="shared" si="11"/>
        <v>2021WY3QLD</v>
      </c>
      <c r="B746">
        <v>2021</v>
      </c>
      <c r="C746" t="s">
        <v>10</v>
      </c>
      <c r="D746" t="s">
        <v>51</v>
      </c>
      <c r="E746" t="s">
        <v>24</v>
      </c>
      <c r="F746">
        <v>402.67</v>
      </c>
      <c r="G746">
        <v>1.18</v>
      </c>
      <c r="H746">
        <v>426.9</v>
      </c>
      <c r="I746">
        <v>1.01</v>
      </c>
      <c r="J746">
        <v>-24.23</v>
      </c>
      <c r="K746">
        <v>1.55</v>
      </c>
    </row>
    <row r="747" spans="1:11" x14ac:dyDescent="0.25">
      <c r="A747" t="str">
        <f t="shared" si="11"/>
        <v>2016WY3SA</v>
      </c>
      <c r="B747">
        <v>2016</v>
      </c>
      <c r="C747" t="s">
        <v>10</v>
      </c>
      <c r="D747" t="s">
        <v>51</v>
      </c>
      <c r="E747" t="s">
        <v>25</v>
      </c>
      <c r="F747">
        <v>399.13</v>
      </c>
      <c r="G747">
        <v>1.58</v>
      </c>
      <c r="H747">
        <v>425.6</v>
      </c>
      <c r="I747">
        <v>1.28</v>
      </c>
      <c r="J747">
        <v>-26.48</v>
      </c>
      <c r="K747">
        <v>2.0299999999999998</v>
      </c>
    </row>
    <row r="748" spans="1:11" x14ac:dyDescent="0.25">
      <c r="A748" t="str">
        <f t="shared" si="11"/>
        <v>2017WY3SA</v>
      </c>
      <c r="B748">
        <v>2017</v>
      </c>
      <c r="C748" t="s">
        <v>10</v>
      </c>
      <c r="D748" t="s">
        <v>51</v>
      </c>
      <c r="E748" t="s">
        <v>25</v>
      </c>
      <c r="F748">
        <v>377.44</v>
      </c>
      <c r="G748">
        <v>1.87</v>
      </c>
      <c r="H748">
        <v>405.69</v>
      </c>
      <c r="I748">
        <v>1.61</v>
      </c>
      <c r="J748">
        <v>-28.25</v>
      </c>
      <c r="K748">
        <v>2.46</v>
      </c>
    </row>
    <row r="749" spans="1:11" x14ac:dyDescent="0.25">
      <c r="A749" t="str">
        <f t="shared" si="11"/>
        <v>2018WY3SA</v>
      </c>
      <c r="B749">
        <v>2018</v>
      </c>
      <c r="C749" t="s">
        <v>10</v>
      </c>
      <c r="D749" t="s">
        <v>51</v>
      </c>
      <c r="E749" t="s">
        <v>25</v>
      </c>
      <c r="F749">
        <v>369.9</v>
      </c>
      <c r="G749">
        <v>1.94</v>
      </c>
      <c r="H749">
        <v>396.96</v>
      </c>
      <c r="I749">
        <v>1.71</v>
      </c>
      <c r="J749">
        <v>-27.06</v>
      </c>
      <c r="K749">
        <v>2.59</v>
      </c>
    </row>
    <row r="750" spans="1:11" x14ac:dyDescent="0.25">
      <c r="A750" t="str">
        <f t="shared" si="11"/>
        <v>2019WY3SA</v>
      </c>
      <c r="B750">
        <v>2019</v>
      </c>
      <c r="C750" t="s">
        <v>10</v>
      </c>
      <c r="D750" t="s">
        <v>51</v>
      </c>
      <c r="E750" t="s">
        <v>25</v>
      </c>
      <c r="F750">
        <v>396.5</v>
      </c>
      <c r="G750">
        <v>1.56</v>
      </c>
      <c r="H750">
        <v>420.29</v>
      </c>
      <c r="I750">
        <v>1.4</v>
      </c>
      <c r="J750">
        <v>-23.79</v>
      </c>
      <c r="K750">
        <v>2.1</v>
      </c>
    </row>
    <row r="751" spans="1:11" x14ac:dyDescent="0.25">
      <c r="A751" t="str">
        <f t="shared" si="11"/>
        <v>2021WY3SA</v>
      </c>
      <c r="B751">
        <v>2021</v>
      </c>
      <c r="C751" t="s">
        <v>10</v>
      </c>
      <c r="D751" t="s">
        <v>51</v>
      </c>
      <c r="E751" t="s">
        <v>25</v>
      </c>
      <c r="F751">
        <v>399.73</v>
      </c>
      <c r="G751">
        <v>1.57</v>
      </c>
      <c r="H751">
        <v>422.7</v>
      </c>
      <c r="I751">
        <v>1.41</v>
      </c>
      <c r="J751">
        <v>-22.96</v>
      </c>
      <c r="K751">
        <v>2.11</v>
      </c>
    </row>
    <row r="752" spans="1:11" x14ac:dyDescent="0.25">
      <c r="A752" t="str">
        <f t="shared" si="11"/>
        <v>2016WY3TAS</v>
      </c>
      <c r="B752">
        <v>2016</v>
      </c>
      <c r="C752" t="s">
        <v>10</v>
      </c>
      <c r="D752" t="s">
        <v>51</v>
      </c>
      <c r="E752" t="s">
        <v>27</v>
      </c>
      <c r="F752">
        <v>395.97</v>
      </c>
      <c r="G752">
        <v>2.5499999999999998</v>
      </c>
      <c r="H752">
        <v>430.83</v>
      </c>
      <c r="I752">
        <v>2</v>
      </c>
      <c r="J752">
        <v>-34.86</v>
      </c>
      <c r="K752">
        <v>3.24</v>
      </c>
    </row>
    <row r="753" spans="1:11" x14ac:dyDescent="0.25">
      <c r="A753" t="str">
        <f t="shared" si="11"/>
        <v>2017WY3TAS</v>
      </c>
      <c r="B753">
        <v>2017</v>
      </c>
      <c r="C753" t="s">
        <v>10</v>
      </c>
      <c r="D753" t="s">
        <v>51</v>
      </c>
      <c r="E753" t="s">
        <v>27</v>
      </c>
      <c r="F753">
        <v>388.57</v>
      </c>
      <c r="G753">
        <v>2.91</v>
      </c>
      <c r="H753">
        <v>421.35</v>
      </c>
      <c r="I753">
        <v>2.39</v>
      </c>
      <c r="J753">
        <v>-32.78</v>
      </c>
      <c r="K753">
        <v>3.76</v>
      </c>
    </row>
    <row r="754" spans="1:11" x14ac:dyDescent="0.25">
      <c r="A754" t="str">
        <f t="shared" si="11"/>
        <v>2018WY3TAS</v>
      </c>
      <c r="B754">
        <v>2018</v>
      </c>
      <c r="C754" t="s">
        <v>10</v>
      </c>
      <c r="D754" t="s">
        <v>51</v>
      </c>
      <c r="E754" t="s">
        <v>27</v>
      </c>
      <c r="F754">
        <v>377.47</v>
      </c>
      <c r="G754">
        <v>3.17</v>
      </c>
      <c r="H754">
        <v>411.18</v>
      </c>
      <c r="I754">
        <v>2.57</v>
      </c>
      <c r="J754">
        <v>-33.71</v>
      </c>
      <c r="K754">
        <v>4.08</v>
      </c>
    </row>
    <row r="755" spans="1:11" x14ac:dyDescent="0.25">
      <c r="A755" t="str">
        <f t="shared" si="11"/>
        <v>2019WY3TAS</v>
      </c>
      <c r="B755">
        <v>2019</v>
      </c>
      <c r="C755" t="s">
        <v>10</v>
      </c>
      <c r="D755" t="s">
        <v>51</v>
      </c>
      <c r="E755" t="s">
        <v>27</v>
      </c>
      <c r="F755">
        <v>404.06</v>
      </c>
      <c r="G755">
        <v>2.6</v>
      </c>
      <c r="H755">
        <v>432.08</v>
      </c>
      <c r="I755">
        <v>2.1800000000000002</v>
      </c>
      <c r="J755">
        <v>-28.02</v>
      </c>
      <c r="K755">
        <v>3.39</v>
      </c>
    </row>
    <row r="756" spans="1:11" x14ac:dyDescent="0.25">
      <c r="A756" t="str">
        <f t="shared" si="11"/>
        <v>2021WY3TAS</v>
      </c>
      <c r="B756">
        <v>2021</v>
      </c>
      <c r="C756" t="s">
        <v>10</v>
      </c>
      <c r="D756" t="s">
        <v>51</v>
      </c>
      <c r="E756" t="s">
        <v>27</v>
      </c>
      <c r="F756">
        <v>399.26</v>
      </c>
      <c r="G756">
        <v>2.59</v>
      </c>
      <c r="H756">
        <v>428.17</v>
      </c>
      <c r="I756">
        <v>2.02</v>
      </c>
      <c r="J756">
        <v>-28.9</v>
      </c>
      <c r="K756">
        <v>3.28</v>
      </c>
    </row>
    <row r="757" spans="1:11" x14ac:dyDescent="0.25">
      <c r="A757" t="str">
        <f t="shared" si="11"/>
        <v>2016WY3VIC</v>
      </c>
      <c r="B757">
        <v>2016</v>
      </c>
      <c r="C757" t="s">
        <v>10</v>
      </c>
      <c r="D757" t="s">
        <v>51</v>
      </c>
      <c r="E757" t="s">
        <v>23</v>
      </c>
      <c r="F757">
        <v>424.49</v>
      </c>
      <c r="G757">
        <v>0.74</v>
      </c>
      <c r="H757">
        <v>447.26</v>
      </c>
      <c r="I757">
        <v>0.65</v>
      </c>
      <c r="J757">
        <v>-22.77</v>
      </c>
      <c r="K757">
        <v>0.99</v>
      </c>
    </row>
    <row r="758" spans="1:11" x14ac:dyDescent="0.25">
      <c r="A758" t="str">
        <f t="shared" si="11"/>
        <v>2017WY3VIC</v>
      </c>
      <c r="B758">
        <v>2017</v>
      </c>
      <c r="C758" t="s">
        <v>10</v>
      </c>
      <c r="D758" t="s">
        <v>51</v>
      </c>
      <c r="E758" t="s">
        <v>23</v>
      </c>
      <c r="F758">
        <v>415.94</v>
      </c>
      <c r="G758">
        <v>0.84</v>
      </c>
      <c r="H758">
        <v>438.17</v>
      </c>
      <c r="I758">
        <v>0.77</v>
      </c>
      <c r="J758">
        <v>-22.22</v>
      </c>
      <c r="K758">
        <v>1.1399999999999999</v>
      </c>
    </row>
    <row r="759" spans="1:11" x14ac:dyDescent="0.25">
      <c r="A759" t="str">
        <f t="shared" si="11"/>
        <v>2018WY3VIC</v>
      </c>
      <c r="B759">
        <v>2018</v>
      </c>
      <c r="C759" t="s">
        <v>10</v>
      </c>
      <c r="D759" t="s">
        <v>51</v>
      </c>
      <c r="E759" t="s">
        <v>23</v>
      </c>
      <c r="F759">
        <v>410.47</v>
      </c>
      <c r="G759">
        <v>0.83</v>
      </c>
      <c r="H759">
        <v>433.06</v>
      </c>
      <c r="I759">
        <v>0.73</v>
      </c>
      <c r="J759">
        <v>-22.58</v>
      </c>
      <c r="K759">
        <v>1.1000000000000001</v>
      </c>
    </row>
    <row r="760" spans="1:11" x14ac:dyDescent="0.25">
      <c r="A760" t="str">
        <f t="shared" si="11"/>
        <v>2019WY3VIC</v>
      </c>
      <c r="B760">
        <v>2019</v>
      </c>
      <c r="C760" t="s">
        <v>10</v>
      </c>
      <c r="D760" t="s">
        <v>51</v>
      </c>
      <c r="E760" t="s">
        <v>23</v>
      </c>
      <c r="F760">
        <v>422.73</v>
      </c>
      <c r="G760">
        <v>0.85</v>
      </c>
      <c r="H760">
        <v>442.57</v>
      </c>
      <c r="I760">
        <v>0.84</v>
      </c>
      <c r="J760">
        <v>-19.84</v>
      </c>
      <c r="K760">
        <v>1.19</v>
      </c>
    </row>
    <row r="761" spans="1:11" x14ac:dyDescent="0.25">
      <c r="A761" t="str">
        <f t="shared" si="11"/>
        <v>2021WY3VIC</v>
      </c>
      <c r="B761">
        <v>2021</v>
      </c>
      <c r="C761" t="s">
        <v>10</v>
      </c>
      <c r="D761" t="s">
        <v>51</v>
      </c>
      <c r="E761" t="s">
        <v>23</v>
      </c>
      <c r="F761">
        <v>422.52</v>
      </c>
      <c r="G761">
        <v>0.73</v>
      </c>
      <c r="H761">
        <v>441.65</v>
      </c>
      <c r="I761">
        <v>0.68</v>
      </c>
      <c r="J761">
        <v>-19.13</v>
      </c>
      <c r="K761">
        <v>1</v>
      </c>
    </row>
    <row r="762" spans="1:11" x14ac:dyDescent="0.25">
      <c r="A762" t="str">
        <f t="shared" si="11"/>
        <v>2016WY3WA</v>
      </c>
      <c r="B762">
        <v>2016</v>
      </c>
      <c r="C762" t="s">
        <v>10</v>
      </c>
      <c r="D762" t="s">
        <v>51</v>
      </c>
      <c r="E762" t="s">
        <v>26</v>
      </c>
      <c r="F762">
        <v>402.16</v>
      </c>
      <c r="G762">
        <v>1.32</v>
      </c>
      <c r="H762">
        <v>427.67</v>
      </c>
      <c r="I762">
        <v>1.1399999999999999</v>
      </c>
      <c r="J762">
        <v>-25.51</v>
      </c>
      <c r="K762">
        <v>1.74</v>
      </c>
    </row>
    <row r="763" spans="1:11" x14ac:dyDescent="0.25">
      <c r="A763" t="str">
        <f t="shared" si="11"/>
        <v>2017WY3WA</v>
      </c>
      <c r="B763">
        <v>2017</v>
      </c>
      <c r="C763" t="s">
        <v>10</v>
      </c>
      <c r="D763" t="s">
        <v>51</v>
      </c>
      <c r="E763" t="s">
        <v>26</v>
      </c>
      <c r="F763">
        <v>396.93</v>
      </c>
      <c r="G763">
        <v>1.58</v>
      </c>
      <c r="H763">
        <v>422.49</v>
      </c>
      <c r="I763">
        <v>1.31</v>
      </c>
      <c r="J763">
        <v>-25.56</v>
      </c>
      <c r="K763">
        <v>2.0499999999999998</v>
      </c>
    </row>
    <row r="764" spans="1:11" x14ac:dyDescent="0.25">
      <c r="A764" t="str">
        <f t="shared" si="11"/>
        <v>2018WY3WA</v>
      </c>
      <c r="B764">
        <v>2018</v>
      </c>
      <c r="C764" t="s">
        <v>10</v>
      </c>
      <c r="D764" t="s">
        <v>51</v>
      </c>
      <c r="E764" t="s">
        <v>26</v>
      </c>
      <c r="F764">
        <v>387.74</v>
      </c>
      <c r="G764">
        <v>1.57</v>
      </c>
      <c r="H764">
        <v>413.07</v>
      </c>
      <c r="I764">
        <v>1.39</v>
      </c>
      <c r="J764">
        <v>-25.33</v>
      </c>
      <c r="K764">
        <v>2.1</v>
      </c>
    </row>
    <row r="765" spans="1:11" x14ac:dyDescent="0.25">
      <c r="A765" t="str">
        <f t="shared" si="11"/>
        <v>2019WY3WA</v>
      </c>
      <c r="B765">
        <v>2019</v>
      </c>
      <c r="C765" t="s">
        <v>10</v>
      </c>
      <c r="D765" t="s">
        <v>51</v>
      </c>
      <c r="E765" t="s">
        <v>26</v>
      </c>
      <c r="F765">
        <v>407.9</v>
      </c>
      <c r="G765">
        <v>1.35</v>
      </c>
      <c r="H765">
        <v>431.29</v>
      </c>
      <c r="I765">
        <v>1.1599999999999999</v>
      </c>
      <c r="J765">
        <v>-23.39</v>
      </c>
      <c r="K765">
        <v>1.78</v>
      </c>
    </row>
    <row r="766" spans="1:11" x14ac:dyDescent="0.25">
      <c r="A766" t="str">
        <f t="shared" si="11"/>
        <v>2021WY3WA</v>
      </c>
      <c r="B766">
        <v>2021</v>
      </c>
      <c r="C766" t="s">
        <v>10</v>
      </c>
      <c r="D766" t="s">
        <v>51</v>
      </c>
      <c r="E766" t="s">
        <v>26</v>
      </c>
      <c r="F766">
        <v>412.33</v>
      </c>
      <c r="G766">
        <v>1.38</v>
      </c>
      <c r="H766">
        <v>435.2</v>
      </c>
      <c r="I766">
        <v>1.26</v>
      </c>
      <c r="J766">
        <v>-22.87</v>
      </c>
      <c r="K766">
        <v>1.87</v>
      </c>
    </row>
    <row r="767" spans="1:11" x14ac:dyDescent="0.25">
      <c r="A767" t="str">
        <f t="shared" si="11"/>
        <v>2016WY5AAA</v>
      </c>
      <c r="B767">
        <v>2016</v>
      </c>
      <c r="C767" t="s">
        <v>10</v>
      </c>
      <c r="D767" t="s">
        <v>52</v>
      </c>
      <c r="E767" t="s">
        <v>30</v>
      </c>
      <c r="F767">
        <v>463.48</v>
      </c>
      <c r="G767">
        <v>0.48</v>
      </c>
      <c r="H767">
        <v>488.3</v>
      </c>
      <c r="I767">
        <v>0.42</v>
      </c>
      <c r="J767">
        <v>-24.82</v>
      </c>
      <c r="K767">
        <v>0.64</v>
      </c>
    </row>
    <row r="768" spans="1:11" x14ac:dyDescent="0.25">
      <c r="A768" t="str">
        <f t="shared" si="11"/>
        <v>2017WY5AAA</v>
      </c>
      <c r="B768">
        <v>2017</v>
      </c>
      <c r="C768" t="s">
        <v>10</v>
      </c>
      <c r="D768" t="s">
        <v>52</v>
      </c>
      <c r="E768" t="s">
        <v>30</v>
      </c>
      <c r="F768">
        <v>460.1</v>
      </c>
      <c r="G768">
        <v>0.52</v>
      </c>
      <c r="H768">
        <v>485.41</v>
      </c>
      <c r="I768">
        <v>0.45</v>
      </c>
      <c r="J768">
        <v>-25.31</v>
      </c>
      <c r="K768">
        <v>0.69</v>
      </c>
    </row>
    <row r="769" spans="1:11" x14ac:dyDescent="0.25">
      <c r="A769" t="str">
        <f t="shared" si="11"/>
        <v>2018WY5AAA</v>
      </c>
      <c r="B769">
        <v>2018</v>
      </c>
      <c r="C769" t="s">
        <v>10</v>
      </c>
      <c r="D769" t="s">
        <v>52</v>
      </c>
      <c r="E769" t="s">
        <v>30</v>
      </c>
      <c r="F769">
        <v>451.48</v>
      </c>
      <c r="G769">
        <v>0.55000000000000004</v>
      </c>
      <c r="H769">
        <v>478.41</v>
      </c>
      <c r="I769">
        <v>0.46</v>
      </c>
      <c r="J769">
        <v>-26.93</v>
      </c>
      <c r="K769">
        <v>0.71</v>
      </c>
    </row>
    <row r="770" spans="1:11" x14ac:dyDescent="0.25">
      <c r="A770" t="str">
        <f t="shared" si="11"/>
        <v>2019WY5AAA</v>
      </c>
      <c r="B770">
        <v>2019</v>
      </c>
      <c r="C770" t="s">
        <v>10</v>
      </c>
      <c r="D770" t="s">
        <v>52</v>
      </c>
      <c r="E770" t="s">
        <v>30</v>
      </c>
      <c r="F770">
        <v>462.76</v>
      </c>
      <c r="G770">
        <v>0.5</v>
      </c>
      <c r="H770">
        <v>485.97</v>
      </c>
      <c r="I770">
        <v>0.43</v>
      </c>
      <c r="J770">
        <v>-23.21</v>
      </c>
      <c r="K770">
        <v>0.66</v>
      </c>
    </row>
    <row r="771" spans="1:11" x14ac:dyDescent="0.25">
      <c r="A771" t="str">
        <f t="shared" ref="A771:A834" si="12">B771&amp;C771&amp;D771&amp;E771</f>
        <v>2021WY5AAA</v>
      </c>
      <c r="B771">
        <v>2021</v>
      </c>
      <c r="C771" t="s">
        <v>10</v>
      </c>
      <c r="D771" t="s">
        <v>52</v>
      </c>
      <c r="E771" t="s">
        <v>30</v>
      </c>
      <c r="F771">
        <v>469.59</v>
      </c>
      <c r="G771">
        <v>0.53</v>
      </c>
      <c r="H771">
        <v>490.69</v>
      </c>
      <c r="I771">
        <v>0.46</v>
      </c>
      <c r="J771">
        <v>-21.11</v>
      </c>
      <c r="K771">
        <v>0.7</v>
      </c>
    </row>
    <row r="772" spans="1:11" x14ac:dyDescent="0.25">
      <c r="A772" t="str">
        <f t="shared" si="12"/>
        <v>2016WY5ACT</v>
      </c>
      <c r="B772">
        <v>2016</v>
      </c>
      <c r="C772" t="s">
        <v>10</v>
      </c>
      <c r="D772" t="s">
        <v>52</v>
      </c>
      <c r="E772" t="s">
        <v>29</v>
      </c>
      <c r="F772">
        <v>462.62</v>
      </c>
      <c r="G772">
        <v>2.59</v>
      </c>
      <c r="H772">
        <v>486.37</v>
      </c>
      <c r="I772">
        <v>2.06</v>
      </c>
      <c r="J772">
        <v>-23.75</v>
      </c>
      <c r="K772">
        <v>3.31</v>
      </c>
    </row>
    <row r="773" spans="1:11" x14ac:dyDescent="0.25">
      <c r="A773" t="str">
        <f t="shared" si="12"/>
        <v>2017WY5ACT</v>
      </c>
      <c r="B773">
        <v>2017</v>
      </c>
      <c r="C773" t="s">
        <v>10</v>
      </c>
      <c r="D773" t="s">
        <v>52</v>
      </c>
      <c r="E773" t="s">
        <v>29</v>
      </c>
      <c r="F773">
        <v>467.22</v>
      </c>
      <c r="G773">
        <v>2.83</v>
      </c>
      <c r="H773">
        <v>492.89</v>
      </c>
      <c r="I773">
        <v>2.62</v>
      </c>
      <c r="J773">
        <v>-25.67</v>
      </c>
      <c r="K773">
        <v>3.86</v>
      </c>
    </row>
    <row r="774" spans="1:11" x14ac:dyDescent="0.25">
      <c r="A774" t="str">
        <f t="shared" si="12"/>
        <v>2018WY5ACT</v>
      </c>
      <c r="B774">
        <v>2018</v>
      </c>
      <c r="C774" t="s">
        <v>10</v>
      </c>
      <c r="D774" t="s">
        <v>52</v>
      </c>
      <c r="E774" t="s">
        <v>29</v>
      </c>
      <c r="F774">
        <v>454.16</v>
      </c>
      <c r="G774">
        <v>2.99</v>
      </c>
      <c r="H774">
        <v>478.23</v>
      </c>
      <c r="I774">
        <v>2.7</v>
      </c>
      <c r="J774">
        <v>-24.06</v>
      </c>
      <c r="K774">
        <v>4.03</v>
      </c>
    </row>
    <row r="775" spans="1:11" x14ac:dyDescent="0.25">
      <c r="A775" t="str">
        <f t="shared" si="12"/>
        <v>2019WY5ACT</v>
      </c>
      <c r="B775">
        <v>2019</v>
      </c>
      <c r="C775" t="s">
        <v>10</v>
      </c>
      <c r="D775" t="s">
        <v>52</v>
      </c>
      <c r="E775" t="s">
        <v>29</v>
      </c>
      <c r="F775">
        <v>467.31</v>
      </c>
      <c r="G775">
        <v>2.64</v>
      </c>
      <c r="H775">
        <v>489.9</v>
      </c>
      <c r="I775">
        <v>2.31</v>
      </c>
      <c r="J775">
        <v>-22.59</v>
      </c>
      <c r="K775">
        <v>3.5</v>
      </c>
    </row>
    <row r="776" spans="1:11" x14ac:dyDescent="0.25">
      <c r="A776" t="str">
        <f t="shared" si="12"/>
        <v>2021WY5ACT</v>
      </c>
      <c r="B776">
        <v>2021</v>
      </c>
      <c r="C776" t="s">
        <v>10</v>
      </c>
      <c r="D776" t="s">
        <v>52</v>
      </c>
      <c r="E776" t="s">
        <v>29</v>
      </c>
      <c r="F776">
        <v>471.68</v>
      </c>
      <c r="G776">
        <v>2.7</v>
      </c>
      <c r="H776">
        <v>492.45</v>
      </c>
      <c r="I776">
        <v>2.66</v>
      </c>
      <c r="J776">
        <v>-20.78</v>
      </c>
      <c r="K776">
        <v>3.79</v>
      </c>
    </row>
    <row r="777" spans="1:11" x14ac:dyDescent="0.25">
      <c r="A777" t="str">
        <f t="shared" si="12"/>
        <v>2016WY5NSW</v>
      </c>
      <c r="B777">
        <v>2016</v>
      </c>
      <c r="C777" t="s">
        <v>10</v>
      </c>
      <c r="D777" t="s">
        <v>52</v>
      </c>
      <c r="E777" t="s">
        <v>22</v>
      </c>
      <c r="F777">
        <v>465.1</v>
      </c>
      <c r="G777">
        <v>0.87</v>
      </c>
      <c r="H777">
        <v>490.06</v>
      </c>
      <c r="I777">
        <v>0.71</v>
      </c>
      <c r="J777">
        <v>-24.96</v>
      </c>
      <c r="K777">
        <v>1.1299999999999999</v>
      </c>
    </row>
    <row r="778" spans="1:11" x14ac:dyDescent="0.25">
      <c r="A778" t="str">
        <f t="shared" si="12"/>
        <v>2017WY5NSW</v>
      </c>
      <c r="B778">
        <v>2017</v>
      </c>
      <c r="C778" t="s">
        <v>10</v>
      </c>
      <c r="D778" t="s">
        <v>52</v>
      </c>
      <c r="E778" t="s">
        <v>22</v>
      </c>
      <c r="F778">
        <v>465.49</v>
      </c>
      <c r="G778">
        <v>0.94</v>
      </c>
      <c r="H778">
        <v>490.22</v>
      </c>
      <c r="I778">
        <v>0.77</v>
      </c>
      <c r="J778">
        <v>-24.73</v>
      </c>
      <c r="K778">
        <v>1.21</v>
      </c>
    </row>
    <row r="779" spans="1:11" x14ac:dyDescent="0.25">
      <c r="A779" t="str">
        <f t="shared" si="12"/>
        <v>2018WY5NSW</v>
      </c>
      <c r="B779">
        <v>2018</v>
      </c>
      <c r="C779" t="s">
        <v>10</v>
      </c>
      <c r="D779" t="s">
        <v>52</v>
      </c>
      <c r="E779" t="s">
        <v>22</v>
      </c>
      <c r="F779">
        <v>457.62</v>
      </c>
      <c r="G779">
        <v>0.99</v>
      </c>
      <c r="H779">
        <v>483.59</v>
      </c>
      <c r="I779">
        <v>0.82</v>
      </c>
      <c r="J779">
        <v>-25.97</v>
      </c>
      <c r="K779">
        <v>1.29</v>
      </c>
    </row>
    <row r="780" spans="1:11" x14ac:dyDescent="0.25">
      <c r="A780" t="str">
        <f t="shared" si="12"/>
        <v>2019WY5NSW</v>
      </c>
      <c r="B780">
        <v>2019</v>
      </c>
      <c r="C780" t="s">
        <v>10</v>
      </c>
      <c r="D780" t="s">
        <v>52</v>
      </c>
      <c r="E780" t="s">
        <v>22</v>
      </c>
      <c r="F780">
        <v>467.72</v>
      </c>
      <c r="G780">
        <v>0.91</v>
      </c>
      <c r="H780">
        <v>489.77</v>
      </c>
      <c r="I780">
        <v>0.77</v>
      </c>
      <c r="J780">
        <v>-22.05</v>
      </c>
      <c r="K780">
        <v>1.19</v>
      </c>
    </row>
    <row r="781" spans="1:11" x14ac:dyDescent="0.25">
      <c r="A781" t="str">
        <f t="shared" si="12"/>
        <v>2021WY5NSW</v>
      </c>
      <c r="B781">
        <v>2021</v>
      </c>
      <c r="C781" t="s">
        <v>10</v>
      </c>
      <c r="D781" t="s">
        <v>52</v>
      </c>
      <c r="E781" t="s">
        <v>22</v>
      </c>
      <c r="F781">
        <v>478.36</v>
      </c>
      <c r="G781">
        <v>0.98</v>
      </c>
      <c r="H781">
        <v>498.93</v>
      </c>
      <c r="I781">
        <v>0.82</v>
      </c>
      <c r="J781">
        <v>-20.57</v>
      </c>
      <c r="K781">
        <v>1.28</v>
      </c>
    </row>
    <row r="782" spans="1:11" x14ac:dyDescent="0.25">
      <c r="A782" t="str">
        <f t="shared" si="12"/>
        <v>2016WY5NT</v>
      </c>
      <c r="B782">
        <v>2016</v>
      </c>
      <c r="C782" t="s">
        <v>10</v>
      </c>
      <c r="D782" t="s">
        <v>52</v>
      </c>
      <c r="E782" t="s">
        <v>28</v>
      </c>
      <c r="F782">
        <v>385.12</v>
      </c>
      <c r="G782">
        <v>10.93</v>
      </c>
      <c r="H782">
        <v>416.05</v>
      </c>
      <c r="I782">
        <v>10.19</v>
      </c>
      <c r="J782">
        <v>-30.94</v>
      </c>
      <c r="K782">
        <v>14.94</v>
      </c>
    </row>
    <row r="783" spans="1:11" x14ac:dyDescent="0.25">
      <c r="A783" t="str">
        <f t="shared" si="12"/>
        <v>2017WY5NT</v>
      </c>
      <c r="B783">
        <v>2017</v>
      </c>
      <c r="C783" t="s">
        <v>10</v>
      </c>
      <c r="D783" t="s">
        <v>52</v>
      </c>
      <c r="E783" t="s">
        <v>28</v>
      </c>
      <c r="F783">
        <v>380.06</v>
      </c>
      <c r="G783">
        <v>9.76</v>
      </c>
      <c r="H783">
        <v>410.84</v>
      </c>
      <c r="I783">
        <v>9.07</v>
      </c>
      <c r="J783">
        <v>-30.78</v>
      </c>
      <c r="K783">
        <v>13.32</v>
      </c>
    </row>
    <row r="784" spans="1:11" x14ac:dyDescent="0.25">
      <c r="A784" t="str">
        <f t="shared" si="12"/>
        <v>2018WY5NT</v>
      </c>
      <c r="B784">
        <v>2018</v>
      </c>
      <c r="C784" t="s">
        <v>10</v>
      </c>
      <c r="D784" t="s">
        <v>52</v>
      </c>
      <c r="E784" t="s">
        <v>28</v>
      </c>
      <c r="F784">
        <v>369.2</v>
      </c>
      <c r="G784">
        <v>10.56</v>
      </c>
      <c r="H784">
        <v>400.17</v>
      </c>
      <c r="I784">
        <v>9.86</v>
      </c>
      <c r="J784">
        <v>-30.97</v>
      </c>
      <c r="K784">
        <v>14.45</v>
      </c>
    </row>
    <row r="785" spans="1:11" x14ac:dyDescent="0.25">
      <c r="A785" t="str">
        <f t="shared" si="12"/>
        <v>2019WY5NT</v>
      </c>
      <c r="B785">
        <v>2019</v>
      </c>
      <c r="C785" t="s">
        <v>10</v>
      </c>
      <c r="D785" t="s">
        <v>52</v>
      </c>
      <c r="E785" t="s">
        <v>28</v>
      </c>
      <c r="F785">
        <v>377.52</v>
      </c>
      <c r="G785">
        <v>9.5299999999999994</v>
      </c>
      <c r="H785">
        <v>413.6</v>
      </c>
      <c r="I785">
        <v>9.3699999999999992</v>
      </c>
      <c r="J785">
        <v>-36.07</v>
      </c>
      <c r="K785">
        <v>13.37</v>
      </c>
    </row>
    <row r="786" spans="1:11" x14ac:dyDescent="0.25">
      <c r="A786" t="str">
        <f t="shared" si="12"/>
        <v>2021WY5NT</v>
      </c>
      <c r="B786">
        <v>2021</v>
      </c>
      <c r="C786" t="s">
        <v>10</v>
      </c>
      <c r="D786" t="s">
        <v>52</v>
      </c>
      <c r="E786" t="s">
        <v>28</v>
      </c>
      <c r="F786">
        <v>379.74</v>
      </c>
      <c r="G786">
        <v>9.3699999999999992</v>
      </c>
      <c r="H786">
        <v>401.83</v>
      </c>
      <c r="I786">
        <v>10.07</v>
      </c>
      <c r="J786">
        <v>-22.09</v>
      </c>
      <c r="K786">
        <v>13.75</v>
      </c>
    </row>
    <row r="787" spans="1:11" x14ac:dyDescent="0.25">
      <c r="A787" t="str">
        <f t="shared" si="12"/>
        <v>2016WY5QLD</v>
      </c>
      <c r="B787">
        <v>2016</v>
      </c>
      <c r="C787" t="s">
        <v>10</v>
      </c>
      <c r="D787" t="s">
        <v>52</v>
      </c>
      <c r="E787" t="s">
        <v>24</v>
      </c>
      <c r="F787">
        <v>454.12</v>
      </c>
      <c r="G787">
        <v>0.98</v>
      </c>
      <c r="H787">
        <v>479.05</v>
      </c>
      <c r="I787">
        <v>0.88</v>
      </c>
      <c r="J787">
        <v>-24.94</v>
      </c>
      <c r="K787">
        <v>1.32</v>
      </c>
    </row>
    <row r="788" spans="1:11" x14ac:dyDescent="0.25">
      <c r="A788" t="str">
        <f t="shared" si="12"/>
        <v>2017WY5QLD</v>
      </c>
      <c r="B788">
        <v>2017</v>
      </c>
      <c r="C788" t="s">
        <v>10</v>
      </c>
      <c r="D788" t="s">
        <v>52</v>
      </c>
      <c r="E788" t="s">
        <v>24</v>
      </c>
      <c r="F788">
        <v>448.32</v>
      </c>
      <c r="G788">
        <v>1.1200000000000001</v>
      </c>
      <c r="H788">
        <v>475.5</v>
      </c>
      <c r="I788">
        <v>0.99</v>
      </c>
      <c r="J788">
        <v>-27.18</v>
      </c>
      <c r="K788">
        <v>1.5</v>
      </c>
    </row>
    <row r="789" spans="1:11" x14ac:dyDescent="0.25">
      <c r="A789" t="str">
        <f t="shared" si="12"/>
        <v>2018WY5QLD</v>
      </c>
      <c r="B789">
        <v>2018</v>
      </c>
      <c r="C789" t="s">
        <v>10</v>
      </c>
      <c r="D789" t="s">
        <v>52</v>
      </c>
      <c r="E789" t="s">
        <v>24</v>
      </c>
      <c r="F789">
        <v>439.38</v>
      </c>
      <c r="G789">
        <v>1.24</v>
      </c>
      <c r="H789">
        <v>469.08</v>
      </c>
      <c r="I789">
        <v>1.02</v>
      </c>
      <c r="J789">
        <v>-29.69</v>
      </c>
      <c r="K789">
        <v>1.6</v>
      </c>
    </row>
    <row r="790" spans="1:11" x14ac:dyDescent="0.25">
      <c r="A790" t="str">
        <f t="shared" si="12"/>
        <v>2019WY5QLD</v>
      </c>
      <c r="B790">
        <v>2019</v>
      </c>
      <c r="C790" t="s">
        <v>10</v>
      </c>
      <c r="D790" t="s">
        <v>52</v>
      </c>
      <c r="E790" t="s">
        <v>24</v>
      </c>
      <c r="F790">
        <v>451.25</v>
      </c>
      <c r="G790">
        <v>1.1100000000000001</v>
      </c>
      <c r="H790">
        <v>476.7</v>
      </c>
      <c r="I790">
        <v>0.96</v>
      </c>
      <c r="J790">
        <v>-25.44</v>
      </c>
      <c r="K790">
        <v>1.47</v>
      </c>
    </row>
    <row r="791" spans="1:11" x14ac:dyDescent="0.25">
      <c r="A791" t="str">
        <f t="shared" si="12"/>
        <v>2021WY5QLD</v>
      </c>
      <c r="B791">
        <v>2021</v>
      </c>
      <c r="C791" t="s">
        <v>10</v>
      </c>
      <c r="D791" t="s">
        <v>52</v>
      </c>
      <c r="E791" t="s">
        <v>24</v>
      </c>
      <c r="F791">
        <v>456.6</v>
      </c>
      <c r="G791">
        <v>1.2</v>
      </c>
      <c r="H791">
        <v>479.1</v>
      </c>
      <c r="I791">
        <v>1.02</v>
      </c>
      <c r="J791">
        <v>-22.5</v>
      </c>
      <c r="K791">
        <v>1.57</v>
      </c>
    </row>
    <row r="792" spans="1:11" x14ac:dyDescent="0.25">
      <c r="A792" t="str">
        <f t="shared" si="12"/>
        <v>2016WY5SA</v>
      </c>
      <c r="B792">
        <v>2016</v>
      </c>
      <c r="C792" t="s">
        <v>10</v>
      </c>
      <c r="D792" t="s">
        <v>52</v>
      </c>
      <c r="E792" t="s">
        <v>25</v>
      </c>
      <c r="F792">
        <v>454.09</v>
      </c>
      <c r="G792">
        <v>1.52</v>
      </c>
      <c r="H792">
        <v>480.28</v>
      </c>
      <c r="I792">
        <v>1.4</v>
      </c>
      <c r="J792">
        <v>-26.19</v>
      </c>
      <c r="K792">
        <v>2.0699999999999998</v>
      </c>
    </row>
    <row r="793" spans="1:11" x14ac:dyDescent="0.25">
      <c r="A793" t="str">
        <f t="shared" si="12"/>
        <v>2017WY5SA</v>
      </c>
      <c r="B793">
        <v>2017</v>
      </c>
      <c r="C793" t="s">
        <v>10</v>
      </c>
      <c r="D793" t="s">
        <v>52</v>
      </c>
      <c r="E793" t="s">
        <v>25</v>
      </c>
      <c r="F793">
        <v>441.73</v>
      </c>
      <c r="G793">
        <v>1.67</v>
      </c>
      <c r="H793">
        <v>469.31</v>
      </c>
      <c r="I793">
        <v>1.6</v>
      </c>
      <c r="J793">
        <v>-27.58</v>
      </c>
      <c r="K793">
        <v>2.3199999999999998</v>
      </c>
    </row>
    <row r="794" spans="1:11" x14ac:dyDescent="0.25">
      <c r="A794" t="str">
        <f t="shared" si="12"/>
        <v>2018WY5SA</v>
      </c>
      <c r="B794">
        <v>2018</v>
      </c>
      <c r="C794" t="s">
        <v>10</v>
      </c>
      <c r="D794" t="s">
        <v>52</v>
      </c>
      <c r="E794" t="s">
        <v>25</v>
      </c>
      <c r="F794">
        <v>434.09</v>
      </c>
      <c r="G794">
        <v>1.92</v>
      </c>
      <c r="H794">
        <v>463.21</v>
      </c>
      <c r="I794">
        <v>1.64</v>
      </c>
      <c r="J794">
        <v>-29.12</v>
      </c>
      <c r="K794">
        <v>2.5299999999999998</v>
      </c>
    </row>
    <row r="795" spans="1:11" x14ac:dyDescent="0.25">
      <c r="A795" t="str">
        <f t="shared" si="12"/>
        <v>2019WY5SA</v>
      </c>
      <c r="B795">
        <v>2019</v>
      </c>
      <c r="C795" t="s">
        <v>10</v>
      </c>
      <c r="D795" t="s">
        <v>52</v>
      </c>
      <c r="E795" t="s">
        <v>25</v>
      </c>
      <c r="F795">
        <v>448.39</v>
      </c>
      <c r="G795">
        <v>1.63</v>
      </c>
      <c r="H795">
        <v>474.78</v>
      </c>
      <c r="I795">
        <v>1.44</v>
      </c>
      <c r="J795">
        <v>-26.38</v>
      </c>
      <c r="K795">
        <v>2.1800000000000002</v>
      </c>
    </row>
    <row r="796" spans="1:11" x14ac:dyDescent="0.25">
      <c r="A796" t="str">
        <f t="shared" si="12"/>
        <v>2021WY5SA</v>
      </c>
      <c r="B796">
        <v>2021</v>
      </c>
      <c r="C796" t="s">
        <v>10</v>
      </c>
      <c r="D796" t="s">
        <v>52</v>
      </c>
      <c r="E796" t="s">
        <v>25</v>
      </c>
      <c r="F796">
        <v>455.73</v>
      </c>
      <c r="G796">
        <v>1.77</v>
      </c>
      <c r="H796">
        <v>477.01</v>
      </c>
      <c r="I796">
        <v>1.53</v>
      </c>
      <c r="J796">
        <v>-21.28</v>
      </c>
      <c r="K796">
        <v>2.34</v>
      </c>
    </row>
    <row r="797" spans="1:11" x14ac:dyDescent="0.25">
      <c r="A797" t="str">
        <f t="shared" si="12"/>
        <v>2016WY5TAS</v>
      </c>
      <c r="B797">
        <v>2016</v>
      </c>
      <c r="C797" t="s">
        <v>10</v>
      </c>
      <c r="D797" t="s">
        <v>52</v>
      </c>
      <c r="E797" t="s">
        <v>27</v>
      </c>
      <c r="F797">
        <v>456.84</v>
      </c>
      <c r="G797">
        <v>2.42</v>
      </c>
      <c r="H797">
        <v>487.28</v>
      </c>
      <c r="I797">
        <v>2.35</v>
      </c>
      <c r="J797">
        <v>-30.44</v>
      </c>
      <c r="K797">
        <v>3.37</v>
      </c>
    </row>
    <row r="798" spans="1:11" x14ac:dyDescent="0.25">
      <c r="A798" t="str">
        <f t="shared" si="12"/>
        <v>2017WY5TAS</v>
      </c>
      <c r="B798">
        <v>2017</v>
      </c>
      <c r="C798" t="s">
        <v>10</v>
      </c>
      <c r="D798" t="s">
        <v>52</v>
      </c>
      <c r="E798" t="s">
        <v>27</v>
      </c>
      <c r="F798">
        <v>448.26</v>
      </c>
      <c r="G798">
        <v>2.95</v>
      </c>
      <c r="H798">
        <v>483.14</v>
      </c>
      <c r="I798">
        <v>2.59</v>
      </c>
      <c r="J798">
        <v>-34.880000000000003</v>
      </c>
      <c r="K798">
        <v>3.92</v>
      </c>
    </row>
    <row r="799" spans="1:11" x14ac:dyDescent="0.25">
      <c r="A799" t="str">
        <f t="shared" si="12"/>
        <v>2018WY5TAS</v>
      </c>
      <c r="B799">
        <v>2018</v>
      </c>
      <c r="C799" t="s">
        <v>10</v>
      </c>
      <c r="D799" t="s">
        <v>52</v>
      </c>
      <c r="E799" t="s">
        <v>27</v>
      </c>
      <c r="F799">
        <v>427.38</v>
      </c>
      <c r="G799">
        <v>2.62</v>
      </c>
      <c r="H799">
        <v>467.64</v>
      </c>
      <c r="I799">
        <v>2.29</v>
      </c>
      <c r="J799">
        <v>-40.270000000000003</v>
      </c>
      <c r="K799">
        <v>3.48</v>
      </c>
    </row>
    <row r="800" spans="1:11" x14ac:dyDescent="0.25">
      <c r="A800" t="str">
        <f t="shared" si="12"/>
        <v>2019WY5TAS</v>
      </c>
      <c r="B800">
        <v>2019</v>
      </c>
      <c r="C800" t="s">
        <v>10</v>
      </c>
      <c r="D800" t="s">
        <v>52</v>
      </c>
      <c r="E800" t="s">
        <v>27</v>
      </c>
      <c r="F800">
        <v>448.17</v>
      </c>
      <c r="G800">
        <v>2.5</v>
      </c>
      <c r="H800">
        <v>474.83</v>
      </c>
      <c r="I800">
        <v>2.14</v>
      </c>
      <c r="J800">
        <v>-26.66</v>
      </c>
      <c r="K800">
        <v>3.29</v>
      </c>
    </row>
    <row r="801" spans="1:11" x14ac:dyDescent="0.25">
      <c r="A801" t="str">
        <f t="shared" si="12"/>
        <v>2021WY5TAS</v>
      </c>
      <c r="B801">
        <v>2021</v>
      </c>
      <c r="C801" t="s">
        <v>10</v>
      </c>
      <c r="D801" t="s">
        <v>52</v>
      </c>
      <c r="E801" t="s">
        <v>27</v>
      </c>
      <c r="F801">
        <v>456.11</v>
      </c>
      <c r="G801">
        <v>2.4300000000000002</v>
      </c>
      <c r="H801">
        <v>480.09</v>
      </c>
      <c r="I801">
        <v>2.09</v>
      </c>
      <c r="J801">
        <v>-23.98</v>
      </c>
      <c r="K801">
        <v>3.2</v>
      </c>
    </row>
    <row r="802" spans="1:11" x14ac:dyDescent="0.25">
      <c r="A802" t="str">
        <f t="shared" si="12"/>
        <v>2016WY5VIC</v>
      </c>
      <c r="B802">
        <v>2016</v>
      </c>
      <c r="C802" t="s">
        <v>10</v>
      </c>
      <c r="D802" t="s">
        <v>52</v>
      </c>
      <c r="E802" t="s">
        <v>23</v>
      </c>
      <c r="F802">
        <v>479.3</v>
      </c>
      <c r="G802">
        <v>0.77</v>
      </c>
      <c r="H802">
        <v>502.51</v>
      </c>
      <c r="I802">
        <v>0.68</v>
      </c>
      <c r="J802">
        <v>-23.21</v>
      </c>
      <c r="K802">
        <v>1.03</v>
      </c>
    </row>
    <row r="803" spans="1:11" x14ac:dyDescent="0.25">
      <c r="A803" t="str">
        <f t="shared" si="12"/>
        <v>2017WY5VIC</v>
      </c>
      <c r="B803">
        <v>2017</v>
      </c>
      <c r="C803" t="s">
        <v>10</v>
      </c>
      <c r="D803" t="s">
        <v>52</v>
      </c>
      <c r="E803" t="s">
        <v>23</v>
      </c>
      <c r="F803">
        <v>474.44</v>
      </c>
      <c r="G803">
        <v>0.8</v>
      </c>
      <c r="H803">
        <v>497.09</v>
      </c>
      <c r="I803">
        <v>0.7</v>
      </c>
      <c r="J803">
        <v>-22.65</v>
      </c>
      <c r="K803">
        <v>1.07</v>
      </c>
    </row>
    <row r="804" spans="1:11" x14ac:dyDescent="0.25">
      <c r="A804" t="str">
        <f t="shared" si="12"/>
        <v>2018WY5VIC</v>
      </c>
      <c r="B804">
        <v>2018</v>
      </c>
      <c r="C804" t="s">
        <v>10</v>
      </c>
      <c r="D804" t="s">
        <v>52</v>
      </c>
      <c r="E804" t="s">
        <v>23</v>
      </c>
      <c r="F804">
        <v>466.52</v>
      </c>
      <c r="G804">
        <v>0.77</v>
      </c>
      <c r="H804">
        <v>490.47</v>
      </c>
      <c r="I804">
        <v>0.68</v>
      </c>
      <c r="J804">
        <v>-23.95</v>
      </c>
      <c r="K804">
        <v>1.03</v>
      </c>
    </row>
    <row r="805" spans="1:11" x14ac:dyDescent="0.25">
      <c r="A805" t="str">
        <f t="shared" si="12"/>
        <v>2019WY5VIC</v>
      </c>
      <c r="B805">
        <v>2019</v>
      </c>
      <c r="C805" t="s">
        <v>10</v>
      </c>
      <c r="D805" t="s">
        <v>52</v>
      </c>
      <c r="E805" t="s">
        <v>23</v>
      </c>
      <c r="F805">
        <v>476.11</v>
      </c>
      <c r="G805">
        <v>0.74</v>
      </c>
      <c r="H805">
        <v>496.99</v>
      </c>
      <c r="I805">
        <v>0.68</v>
      </c>
      <c r="J805">
        <v>-20.88</v>
      </c>
      <c r="K805">
        <v>1.01</v>
      </c>
    </row>
    <row r="806" spans="1:11" x14ac:dyDescent="0.25">
      <c r="A806" t="str">
        <f t="shared" si="12"/>
        <v>2021WY5VIC</v>
      </c>
      <c r="B806">
        <v>2021</v>
      </c>
      <c r="C806" t="s">
        <v>10</v>
      </c>
      <c r="D806" t="s">
        <v>52</v>
      </c>
      <c r="E806" t="s">
        <v>23</v>
      </c>
      <c r="F806">
        <v>478.51</v>
      </c>
      <c r="G806">
        <v>0.75</v>
      </c>
      <c r="H806">
        <v>497.93</v>
      </c>
      <c r="I806">
        <v>0.68</v>
      </c>
      <c r="J806">
        <v>-19.420000000000002</v>
      </c>
      <c r="K806">
        <v>1.01</v>
      </c>
    </row>
    <row r="807" spans="1:11" x14ac:dyDescent="0.25">
      <c r="A807" t="str">
        <f t="shared" si="12"/>
        <v>2016WY5WA</v>
      </c>
      <c r="B807">
        <v>2016</v>
      </c>
      <c r="C807" t="s">
        <v>10</v>
      </c>
      <c r="D807" t="s">
        <v>52</v>
      </c>
      <c r="E807" t="s">
        <v>26</v>
      </c>
      <c r="F807">
        <v>457.87</v>
      </c>
      <c r="G807">
        <v>1.29</v>
      </c>
      <c r="H807">
        <v>483.15</v>
      </c>
      <c r="I807">
        <v>1.1499999999999999</v>
      </c>
      <c r="J807">
        <v>-25.28</v>
      </c>
      <c r="K807">
        <v>1.73</v>
      </c>
    </row>
    <row r="808" spans="1:11" x14ac:dyDescent="0.25">
      <c r="A808" t="str">
        <f t="shared" si="12"/>
        <v>2017WY5WA</v>
      </c>
      <c r="B808">
        <v>2017</v>
      </c>
      <c r="C808" t="s">
        <v>10</v>
      </c>
      <c r="D808" t="s">
        <v>52</v>
      </c>
      <c r="E808" t="s">
        <v>26</v>
      </c>
      <c r="F808">
        <v>456.26</v>
      </c>
      <c r="G808">
        <v>1.54</v>
      </c>
      <c r="H808">
        <v>481.56</v>
      </c>
      <c r="I808">
        <v>1.2</v>
      </c>
      <c r="J808">
        <v>-25.31</v>
      </c>
      <c r="K808">
        <v>1.95</v>
      </c>
    </row>
    <row r="809" spans="1:11" x14ac:dyDescent="0.25">
      <c r="A809" t="str">
        <f t="shared" si="12"/>
        <v>2018WY5WA</v>
      </c>
      <c r="B809">
        <v>2018</v>
      </c>
      <c r="C809" t="s">
        <v>10</v>
      </c>
      <c r="D809" t="s">
        <v>52</v>
      </c>
      <c r="E809" t="s">
        <v>26</v>
      </c>
      <c r="F809">
        <v>446.68</v>
      </c>
      <c r="G809">
        <v>1.53</v>
      </c>
      <c r="H809">
        <v>474.38</v>
      </c>
      <c r="I809">
        <v>1.32</v>
      </c>
      <c r="J809">
        <v>-27.69</v>
      </c>
      <c r="K809">
        <v>2.02</v>
      </c>
    </row>
    <row r="810" spans="1:11" x14ac:dyDescent="0.25">
      <c r="A810" t="str">
        <f t="shared" si="12"/>
        <v>2019WY5WA</v>
      </c>
      <c r="B810">
        <v>2019</v>
      </c>
      <c r="C810" t="s">
        <v>10</v>
      </c>
      <c r="D810" t="s">
        <v>52</v>
      </c>
      <c r="E810" t="s">
        <v>26</v>
      </c>
      <c r="F810">
        <v>461</v>
      </c>
      <c r="G810">
        <v>1.41</v>
      </c>
      <c r="H810">
        <v>484.13</v>
      </c>
      <c r="I810">
        <v>1.27</v>
      </c>
      <c r="J810">
        <v>-23.13</v>
      </c>
      <c r="K810">
        <v>1.9</v>
      </c>
    </row>
    <row r="811" spans="1:11" x14ac:dyDescent="0.25">
      <c r="A811" t="str">
        <f t="shared" si="12"/>
        <v>2021WY5WA</v>
      </c>
      <c r="B811">
        <v>2021</v>
      </c>
      <c r="C811" t="s">
        <v>10</v>
      </c>
      <c r="D811" t="s">
        <v>52</v>
      </c>
      <c r="E811" t="s">
        <v>26</v>
      </c>
      <c r="F811">
        <v>469.13</v>
      </c>
      <c r="G811">
        <v>1.4</v>
      </c>
      <c r="H811">
        <v>492.28</v>
      </c>
      <c r="I811">
        <v>1.17</v>
      </c>
      <c r="J811">
        <v>-23.15</v>
      </c>
      <c r="K811">
        <v>1.83</v>
      </c>
    </row>
    <row r="812" spans="1:11" x14ac:dyDescent="0.25">
      <c r="A812" t="str">
        <f t="shared" si="12"/>
        <v>2016WY7AAA</v>
      </c>
      <c r="B812">
        <v>2016</v>
      </c>
      <c r="C812" t="s">
        <v>10</v>
      </c>
      <c r="D812" t="s">
        <v>53</v>
      </c>
      <c r="E812" t="s">
        <v>30</v>
      </c>
      <c r="F812">
        <v>499.75</v>
      </c>
      <c r="G812">
        <v>0.87</v>
      </c>
      <c r="H812">
        <v>531.03</v>
      </c>
      <c r="I812">
        <v>0.75</v>
      </c>
      <c r="J812">
        <v>-31.28</v>
      </c>
      <c r="K812">
        <v>1.1399999999999999</v>
      </c>
    </row>
    <row r="813" spans="1:11" x14ac:dyDescent="0.25">
      <c r="A813" t="str">
        <f t="shared" si="12"/>
        <v>2017WY7AAA</v>
      </c>
      <c r="B813">
        <v>2017</v>
      </c>
      <c r="C813" t="s">
        <v>10</v>
      </c>
      <c r="D813" t="s">
        <v>53</v>
      </c>
      <c r="E813" t="s">
        <v>30</v>
      </c>
      <c r="F813">
        <v>496.84</v>
      </c>
      <c r="G813">
        <v>1.01</v>
      </c>
      <c r="H813">
        <v>529.70000000000005</v>
      </c>
      <c r="I813">
        <v>0.82</v>
      </c>
      <c r="J813">
        <v>-32.86</v>
      </c>
      <c r="K813">
        <v>1.3</v>
      </c>
    </row>
    <row r="814" spans="1:11" x14ac:dyDescent="0.25">
      <c r="A814" t="str">
        <f t="shared" si="12"/>
        <v>2018WY7AAA</v>
      </c>
      <c r="B814">
        <v>2018</v>
      </c>
      <c r="C814" t="s">
        <v>10</v>
      </c>
      <c r="D814" t="s">
        <v>53</v>
      </c>
      <c r="E814" t="s">
        <v>30</v>
      </c>
      <c r="F814">
        <v>490.78</v>
      </c>
      <c r="G814">
        <v>0.97</v>
      </c>
      <c r="H814">
        <v>520.41999999999996</v>
      </c>
      <c r="I814">
        <v>0.79</v>
      </c>
      <c r="J814">
        <v>-29.65</v>
      </c>
      <c r="K814">
        <v>1.25</v>
      </c>
    </row>
    <row r="815" spans="1:11" x14ac:dyDescent="0.25">
      <c r="A815" t="str">
        <f t="shared" si="12"/>
        <v>2019WY7AAA</v>
      </c>
      <c r="B815">
        <v>2019</v>
      </c>
      <c r="C815" t="s">
        <v>10</v>
      </c>
      <c r="D815" t="s">
        <v>53</v>
      </c>
      <c r="E815" t="s">
        <v>30</v>
      </c>
      <c r="F815">
        <v>498.28</v>
      </c>
      <c r="G815">
        <v>0.87</v>
      </c>
      <c r="H815">
        <v>528.86</v>
      </c>
      <c r="I815">
        <v>0.72</v>
      </c>
      <c r="J815">
        <v>-30.59</v>
      </c>
      <c r="K815">
        <v>1.1299999999999999</v>
      </c>
    </row>
    <row r="816" spans="1:11" x14ac:dyDescent="0.25">
      <c r="A816" t="str">
        <f t="shared" si="12"/>
        <v>2021WY7AAA</v>
      </c>
      <c r="B816">
        <v>2021</v>
      </c>
      <c r="C816" t="s">
        <v>10</v>
      </c>
      <c r="D816" t="s">
        <v>53</v>
      </c>
      <c r="E816" t="s">
        <v>30</v>
      </c>
      <c r="F816">
        <v>507.63</v>
      </c>
      <c r="G816">
        <v>0.92</v>
      </c>
      <c r="H816">
        <v>536.91999999999996</v>
      </c>
      <c r="I816">
        <v>0.75</v>
      </c>
      <c r="J816">
        <v>-29.29</v>
      </c>
      <c r="K816">
        <v>1.19</v>
      </c>
    </row>
    <row r="817" spans="1:11" x14ac:dyDescent="0.25">
      <c r="A817" t="str">
        <f t="shared" si="12"/>
        <v>2016WY7ACT</v>
      </c>
      <c r="B817">
        <v>2016</v>
      </c>
      <c r="C817" t="s">
        <v>10</v>
      </c>
      <c r="D817" t="s">
        <v>53</v>
      </c>
      <c r="E817" t="s">
        <v>29</v>
      </c>
      <c r="F817">
        <v>503.25</v>
      </c>
      <c r="G817">
        <v>3.87</v>
      </c>
      <c r="H817">
        <v>536.69000000000005</v>
      </c>
      <c r="I817">
        <v>3.17</v>
      </c>
      <c r="J817">
        <v>-33.44</v>
      </c>
      <c r="K817">
        <v>5</v>
      </c>
    </row>
    <row r="818" spans="1:11" x14ac:dyDescent="0.25">
      <c r="A818" t="str">
        <f t="shared" si="12"/>
        <v>2017WY7ACT</v>
      </c>
      <c r="B818">
        <v>2017</v>
      </c>
      <c r="C818" t="s">
        <v>10</v>
      </c>
      <c r="D818" t="s">
        <v>53</v>
      </c>
      <c r="E818" t="s">
        <v>29</v>
      </c>
      <c r="F818">
        <v>505.31</v>
      </c>
      <c r="G818">
        <v>4.93</v>
      </c>
      <c r="H818">
        <v>540.48</v>
      </c>
      <c r="I818">
        <v>4.26</v>
      </c>
      <c r="J818">
        <v>-35.17</v>
      </c>
      <c r="K818">
        <v>6.52</v>
      </c>
    </row>
    <row r="819" spans="1:11" x14ac:dyDescent="0.25">
      <c r="A819" t="str">
        <f t="shared" si="12"/>
        <v>2018WY7ACT</v>
      </c>
      <c r="B819">
        <v>2018</v>
      </c>
      <c r="C819" t="s">
        <v>10</v>
      </c>
      <c r="D819" t="s">
        <v>53</v>
      </c>
      <c r="E819" t="s">
        <v>29</v>
      </c>
      <c r="F819">
        <v>497.66</v>
      </c>
      <c r="G819">
        <v>4.38</v>
      </c>
      <c r="H819">
        <v>524.38</v>
      </c>
      <c r="I819">
        <v>3.3</v>
      </c>
      <c r="J819">
        <v>-26.72</v>
      </c>
      <c r="K819">
        <v>5.48</v>
      </c>
    </row>
    <row r="820" spans="1:11" x14ac:dyDescent="0.25">
      <c r="A820" t="str">
        <f t="shared" si="12"/>
        <v>2019WY7ACT</v>
      </c>
      <c r="B820">
        <v>2019</v>
      </c>
      <c r="C820" t="s">
        <v>10</v>
      </c>
      <c r="D820" t="s">
        <v>53</v>
      </c>
      <c r="E820" t="s">
        <v>29</v>
      </c>
      <c r="F820">
        <v>504.19</v>
      </c>
      <c r="G820">
        <v>4.34</v>
      </c>
      <c r="H820">
        <v>532.87</v>
      </c>
      <c r="I820">
        <v>3.34</v>
      </c>
      <c r="J820">
        <v>-28.68</v>
      </c>
      <c r="K820">
        <v>5.48</v>
      </c>
    </row>
    <row r="821" spans="1:11" x14ac:dyDescent="0.25">
      <c r="A821" t="str">
        <f t="shared" si="12"/>
        <v>2021WY7ACT</v>
      </c>
      <c r="B821">
        <v>2021</v>
      </c>
      <c r="C821" t="s">
        <v>10</v>
      </c>
      <c r="D821" t="s">
        <v>53</v>
      </c>
      <c r="E821" t="s">
        <v>29</v>
      </c>
      <c r="F821">
        <v>516.47</v>
      </c>
      <c r="G821">
        <v>4.3899999999999997</v>
      </c>
      <c r="H821">
        <v>544.77</v>
      </c>
      <c r="I821">
        <v>3.33</v>
      </c>
      <c r="J821">
        <v>-28.3</v>
      </c>
      <c r="K821">
        <v>5.51</v>
      </c>
    </row>
    <row r="822" spans="1:11" x14ac:dyDescent="0.25">
      <c r="A822" t="str">
        <f t="shared" si="12"/>
        <v>2016WY7NSW</v>
      </c>
      <c r="B822">
        <v>2016</v>
      </c>
      <c r="C822" t="s">
        <v>10</v>
      </c>
      <c r="D822" t="s">
        <v>53</v>
      </c>
      <c r="E822" t="s">
        <v>22</v>
      </c>
      <c r="F822">
        <v>500.39</v>
      </c>
      <c r="G822">
        <v>1.63</v>
      </c>
      <c r="H822">
        <v>531.01</v>
      </c>
      <c r="I822">
        <v>1.35</v>
      </c>
      <c r="J822">
        <v>-30.62</v>
      </c>
      <c r="K822">
        <v>2.11</v>
      </c>
    </row>
    <row r="823" spans="1:11" x14ac:dyDescent="0.25">
      <c r="A823" t="str">
        <f t="shared" si="12"/>
        <v>2017WY7NSW</v>
      </c>
      <c r="B823">
        <v>2017</v>
      </c>
      <c r="C823" t="s">
        <v>10</v>
      </c>
      <c r="D823" t="s">
        <v>53</v>
      </c>
      <c r="E823" t="s">
        <v>22</v>
      </c>
      <c r="F823">
        <v>501.31</v>
      </c>
      <c r="G823">
        <v>1.87</v>
      </c>
      <c r="H823">
        <v>533.02</v>
      </c>
      <c r="I823">
        <v>1.5</v>
      </c>
      <c r="J823">
        <v>-31.71</v>
      </c>
      <c r="K823">
        <v>2.4</v>
      </c>
    </row>
    <row r="824" spans="1:11" x14ac:dyDescent="0.25">
      <c r="A824" t="str">
        <f t="shared" si="12"/>
        <v>2018WY7NSW</v>
      </c>
      <c r="B824">
        <v>2018</v>
      </c>
      <c r="C824" t="s">
        <v>10</v>
      </c>
      <c r="D824" t="s">
        <v>53</v>
      </c>
      <c r="E824" t="s">
        <v>22</v>
      </c>
      <c r="F824">
        <v>496.49</v>
      </c>
      <c r="G824">
        <v>1.88</v>
      </c>
      <c r="H824">
        <v>527.04999999999995</v>
      </c>
      <c r="I824">
        <v>1.5</v>
      </c>
      <c r="J824">
        <v>-30.55</v>
      </c>
      <c r="K824">
        <v>2.4</v>
      </c>
    </row>
    <row r="825" spans="1:11" x14ac:dyDescent="0.25">
      <c r="A825" t="str">
        <f t="shared" si="12"/>
        <v>2019WY7NSW</v>
      </c>
      <c r="B825">
        <v>2019</v>
      </c>
      <c r="C825" t="s">
        <v>10</v>
      </c>
      <c r="D825" t="s">
        <v>53</v>
      </c>
      <c r="E825" t="s">
        <v>22</v>
      </c>
      <c r="F825">
        <v>502.23</v>
      </c>
      <c r="G825">
        <v>1.68</v>
      </c>
      <c r="H825">
        <v>531.35</v>
      </c>
      <c r="I825">
        <v>1.37</v>
      </c>
      <c r="J825">
        <v>-29.12</v>
      </c>
      <c r="K825">
        <v>2.16</v>
      </c>
    </row>
    <row r="826" spans="1:11" x14ac:dyDescent="0.25">
      <c r="A826" t="str">
        <f t="shared" si="12"/>
        <v>2021WY7NSW</v>
      </c>
      <c r="B826">
        <v>2021</v>
      </c>
      <c r="C826" t="s">
        <v>10</v>
      </c>
      <c r="D826" t="s">
        <v>53</v>
      </c>
      <c r="E826" t="s">
        <v>22</v>
      </c>
      <c r="F826">
        <v>514.70000000000005</v>
      </c>
      <c r="G826">
        <v>1.74</v>
      </c>
      <c r="H826">
        <v>542.63</v>
      </c>
      <c r="I826">
        <v>1.4</v>
      </c>
      <c r="J826">
        <v>-27.93</v>
      </c>
      <c r="K826">
        <v>2.23</v>
      </c>
    </row>
    <row r="827" spans="1:11" x14ac:dyDescent="0.25">
      <c r="A827" t="str">
        <f t="shared" si="12"/>
        <v>2016WY7NT</v>
      </c>
      <c r="B827">
        <v>2016</v>
      </c>
      <c r="C827" t="s">
        <v>10</v>
      </c>
      <c r="D827" t="s">
        <v>53</v>
      </c>
      <c r="E827" t="s">
        <v>28</v>
      </c>
      <c r="F827">
        <v>406.99</v>
      </c>
      <c r="G827">
        <v>15.82</v>
      </c>
      <c r="H827">
        <v>449.65</v>
      </c>
      <c r="I827">
        <v>15.62</v>
      </c>
      <c r="J827">
        <v>-42.66</v>
      </c>
      <c r="K827">
        <v>22.24</v>
      </c>
    </row>
    <row r="828" spans="1:11" x14ac:dyDescent="0.25">
      <c r="A828" t="str">
        <f t="shared" si="12"/>
        <v>2017WY7NT</v>
      </c>
      <c r="B828">
        <v>2017</v>
      </c>
      <c r="C828" t="s">
        <v>10</v>
      </c>
      <c r="D828" t="s">
        <v>53</v>
      </c>
      <c r="E828" t="s">
        <v>28</v>
      </c>
      <c r="F828">
        <v>398.6</v>
      </c>
      <c r="G828">
        <v>16.2</v>
      </c>
      <c r="H828">
        <v>444.41</v>
      </c>
      <c r="I828">
        <v>15.62</v>
      </c>
      <c r="J828">
        <v>-45.8</v>
      </c>
      <c r="K828">
        <v>22.5</v>
      </c>
    </row>
    <row r="829" spans="1:11" x14ac:dyDescent="0.25">
      <c r="A829" t="str">
        <f t="shared" si="12"/>
        <v>2018WY7NT</v>
      </c>
      <c r="B829">
        <v>2018</v>
      </c>
      <c r="C829" t="s">
        <v>10</v>
      </c>
      <c r="D829" t="s">
        <v>53</v>
      </c>
      <c r="E829" t="s">
        <v>28</v>
      </c>
      <c r="F829">
        <v>403.27</v>
      </c>
      <c r="G829">
        <v>17.62</v>
      </c>
      <c r="H829">
        <v>434.67</v>
      </c>
      <c r="I829">
        <v>18.37</v>
      </c>
      <c r="J829">
        <v>-31.4</v>
      </c>
      <c r="K829">
        <v>25.45</v>
      </c>
    </row>
    <row r="830" spans="1:11" x14ac:dyDescent="0.25">
      <c r="A830" t="str">
        <f t="shared" si="12"/>
        <v>2019WY7NT</v>
      </c>
      <c r="B830">
        <v>2019</v>
      </c>
      <c r="C830" t="s">
        <v>10</v>
      </c>
      <c r="D830" t="s">
        <v>53</v>
      </c>
      <c r="E830" t="s">
        <v>28</v>
      </c>
      <c r="F830">
        <v>401.1</v>
      </c>
      <c r="G830">
        <v>16</v>
      </c>
      <c r="H830">
        <v>443.07</v>
      </c>
      <c r="I830">
        <v>13.96</v>
      </c>
      <c r="J830">
        <v>-41.97</v>
      </c>
      <c r="K830">
        <v>21.24</v>
      </c>
    </row>
    <row r="831" spans="1:11" x14ac:dyDescent="0.25">
      <c r="A831" t="str">
        <f t="shared" si="12"/>
        <v>2021WY7NT</v>
      </c>
      <c r="B831">
        <v>2021</v>
      </c>
      <c r="C831" t="s">
        <v>10</v>
      </c>
      <c r="D831" t="s">
        <v>53</v>
      </c>
      <c r="E831" t="s">
        <v>28</v>
      </c>
      <c r="F831">
        <v>414.39</v>
      </c>
      <c r="G831">
        <v>14.92</v>
      </c>
      <c r="H831">
        <v>452.9</v>
      </c>
      <c r="I831">
        <v>14.07</v>
      </c>
      <c r="J831">
        <v>-38.5</v>
      </c>
      <c r="K831">
        <v>20.51</v>
      </c>
    </row>
    <row r="832" spans="1:11" x14ac:dyDescent="0.25">
      <c r="A832" t="str">
        <f t="shared" si="12"/>
        <v>2016WY7QLD</v>
      </c>
      <c r="B832">
        <v>2016</v>
      </c>
      <c r="C832" t="s">
        <v>10</v>
      </c>
      <c r="D832" t="s">
        <v>53</v>
      </c>
      <c r="E832" t="s">
        <v>24</v>
      </c>
      <c r="F832">
        <v>488.22</v>
      </c>
      <c r="G832">
        <v>1.88</v>
      </c>
      <c r="H832">
        <v>518.23</v>
      </c>
      <c r="I832">
        <v>1.54</v>
      </c>
      <c r="J832">
        <v>-30.02</v>
      </c>
      <c r="K832">
        <v>2.4300000000000002</v>
      </c>
    </row>
    <row r="833" spans="1:11" x14ac:dyDescent="0.25">
      <c r="A833" t="str">
        <f t="shared" si="12"/>
        <v>2017WY7QLD</v>
      </c>
      <c r="B833">
        <v>2017</v>
      </c>
      <c r="C833" t="s">
        <v>10</v>
      </c>
      <c r="D833" t="s">
        <v>53</v>
      </c>
      <c r="E833" t="s">
        <v>24</v>
      </c>
      <c r="F833">
        <v>485.41</v>
      </c>
      <c r="G833">
        <v>2.21</v>
      </c>
      <c r="H833">
        <v>520.16</v>
      </c>
      <c r="I833">
        <v>1.79</v>
      </c>
      <c r="J833">
        <v>-34.75</v>
      </c>
      <c r="K833">
        <v>2.84</v>
      </c>
    </row>
    <row r="834" spans="1:11" x14ac:dyDescent="0.25">
      <c r="A834" t="str">
        <f t="shared" si="12"/>
        <v>2018WY7QLD</v>
      </c>
      <c r="B834">
        <v>2018</v>
      </c>
      <c r="C834" t="s">
        <v>10</v>
      </c>
      <c r="D834" t="s">
        <v>53</v>
      </c>
      <c r="E834" t="s">
        <v>24</v>
      </c>
      <c r="F834">
        <v>478.2</v>
      </c>
      <c r="G834">
        <v>2.0699999999999998</v>
      </c>
      <c r="H834">
        <v>509.38</v>
      </c>
      <c r="I834">
        <v>1.74</v>
      </c>
      <c r="J834">
        <v>-31.17</v>
      </c>
      <c r="K834">
        <v>2.71</v>
      </c>
    </row>
    <row r="835" spans="1:11" x14ac:dyDescent="0.25">
      <c r="A835" t="str">
        <f t="shared" ref="A835:A898" si="13">B835&amp;C835&amp;D835&amp;E835</f>
        <v>2019WY7QLD</v>
      </c>
      <c r="B835">
        <v>2019</v>
      </c>
      <c r="C835" t="s">
        <v>10</v>
      </c>
      <c r="D835" t="s">
        <v>53</v>
      </c>
      <c r="E835" t="s">
        <v>24</v>
      </c>
      <c r="F835">
        <v>486.65</v>
      </c>
      <c r="G835">
        <v>1.88</v>
      </c>
      <c r="H835">
        <v>519</v>
      </c>
      <c r="I835">
        <v>1.58</v>
      </c>
      <c r="J835">
        <v>-32.35</v>
      </c>
      <c r="K835">
        <v>2.4500000000000002</v>
      </c>
    </row>
    <row r="836" spans="1:11" x14ac:dyDescent="0.25">
      <c r="A836" t="str">
        <f t="shared" si="13"/>
        <v>2021WY7QLD</v>
      </c>
      <c r="B836">
        <v>2021</v>
      </c>
      <c r="C836" t="s">
        <v>10</v>
      </c>
      <c r="D836" t="s">
        <v>53</v>
      </c>
      <c r="E836" t="s">
        <v>24</v>
      </c>
      <c r="F836">
        <v>494.12</v>
      </c>
      <c r="G836">
        <v>2.08</v>
      </c>
      <c r="H836">
        <v>525.95000000000005</v>
      </c>
      <c r="I836">
        <v>1.75</v>
      </c>
      <c r="J836">
        <v>-31.83</v>
      </c>
      <c r="K836">
        <v>2.72</v>
      </c>
    </row>
    <row r="837" spans="1:11" x14ac:dyDescent="0.25">
      <c r="A837" t="str">
        <f t="shared" si="13"/>
        <v>2016WY7SA</v>
      </c>
      <c r="B837">
        <v>2016</v>
      </c>
      <c r="C837" t="s">
        <v>10</v>
      </c>
      <c r="D837" t="s">
        <v>53</v>
      </c>
      <c r="E837" t="s">
        <v>25</v>
      </c>
      <c r="F837">
        <v>501.72</v>
      </c>
      <c r="G837">
        <v>1.73</v>
      </c>
      <c r="H837">
        <v>531.77</v>
      </c>
      <c r="I837">
        <v>1.62</v>
      </c>
      <c r="J837">
        <v>-30.05</v>
      </c>
      <c r="K837">
        <v>2.37</v>
      </c>
    </row>
    <row r="838" spans="1:11" x14ac:dyDescent="0.25">
      <c r="A838" t="str">
        <f t="shared" si="13"/>
        <v>2017WY7SA</v>
      </c>
      <c r="B838">
        <v>2017</v>
      </c>
      <c r="C838" t="s">
        <v>10</v>
      </c>
      <c r="D838" t="s">
        <v>53</v>
      </c>
      <c r="E838" t="s">
        <v>25</v>
      </c>
      <c r="F838">
        <v>494.86</v>
      </c>
      <c r="G838">
        <v>2.29</v>
      </c>
      <c r="H838">
        <v>525.88</v>
      </c>
      <c r="I838">
        <v>1.84</v>
      </c>
      <c r="J838">
        <v>-31.02</v>
      </c>
      <c r="K838">
        <v>2.94</v>
      </c>
    </row>
    <row r="839" spans="1:11" x14ac:dyDescent="0.25">
      <c r="A839" t="str">
        <f t="shared" si="13"/>
        <v>2018WY7SA</v>
      </c>
      <c r="B839">
        <v>2018</v>
      </c>
      <c r="C839" t="s">
        <v>10</v>
      </c>
      <c r="D839" t="s">
        <v>53</v>
      </c>
      <c r="E839" t="s">
        <v>25</v>
      </c>
      <c r="F839">
        <v>488.67</v>
      </c>
      <c r="G839">
        <v>2.0499999999999998</v>
      </c>
      <c r="H839">
        <v>516.91999999999996</v>
      </c>
      <c r="I839">
        <v>1.82</v>
      </c>
      <c r="J839">
        <v>-28.25</v>
      </c>
      <c r="K839">
        <v>2.74</v>
      </c>
    </row>
    <row r="840" spans="1:11" x14ac:dyDescent="0.25">
      <c r="A840" t="str">
        <f t="shared" si="13"/>
        <v>2019WY7SA</v>
      </c>
      <c r="B840">
        <v>2019</v>
      </c>
      <c r="C840" t="s">
        <v>10</v>
      </c>
      <c r="D840" t="s">
        <v>53</v>
      </c>
      <c r="E840" t="s">
        <v>25</v>
      </c>
      <c r="F840">
        <v>497.27</v>
      </c>
      <c r="G840">
        <v>1.86</v>
      </c>
      <c r="H840">
        <v>528.04</v>
      </c>
      <c r="I840">
        <v>1.66</v>
      </c>
      <c r="J840">
        <v>-30.77</v>
      </c>
      <c r="K840">
        <v>2.4900000000000002</v>
      </c>
    </row>
    <row r="841" spans="1:11" x14ac:dyDescent="0.25">
      <c r="A841" t="str">
        <f t="shared" si="13"/>
        <v>2021WY7SA</v>
      </c>
      <c r="B841">
        <v>2021</v>
      </c>
      <c r="C841" t="s">
        <v>10</v>
      </c>
      <c r="D841" t="s">
        <v>53</v>
      </c>
      <c r="E841" t="s">
        <v>25</v>
      </c>
      <c r="F841">
        <v>504.25</v>
      </c>
      <c r="G841">
        <v>2.13</v>
      </c>
      <c r="H841">
        <v>534.45000000000005</v>
      </c>
      <c r="I841">
        <v>1.75</v>
      </c>
      <c r="J841">
        <v>-30.2</v>
      </c>
      <c r="K841">
        <v>2.76</v>
      </c>
    </row>
    <row r="842" spans="1:11" x14ac:dyDescent="0.25">
      <c r="A842" t="str">
        <f t="shared" si="13"/>
        <v>2016WY7TAS</v>
      </c>
      <c r="B842">
        <v>2016</v>
      </c>
      <c r="C842" t="s">
        <v>10</v>
      </c>
      <c r="D842" t="s">
        <v>53</v>
      </c>
      <c r="E842" t="s">
        <v>27</v>
      </c>
      <c r="F842">
        <v>494.39</v>
      </c>
      <c r="G842">
        <v>4.26</v>
      </c>
      <c r="H842">
        <v>533.74</v>
      </c>
      <c r="I842">
        <v>3.71</v>
      </c>
      <c r="J842">
        <v>-39.35</v>
      </c>
      <c r="K842">
        <v>5.65</v>
      </c>
    </row>
    <row r="843" spans="1:11" x14ac:dyDescent="0.25">
      <c r="A843" t="str">
        <f t="shared" si="13"/>
        <v>2017WY7TAS</v>
      </c>
      <c r="B843">
        <v>2017</v>
      </c>
      <c r="C843" t="s">
        <v>10</v>
      </c>
      <c r="D843" t="s">
        <v>53</v>
      </c>
      <c r="E843" t="s">
        <v>27</v>
      </c>
      <c r="F843">
        <v>485.04</v>
      </c>
      <c r="G843">
        <v>4.3499999999999996</v>
      </c>
      <c r="H843">
        <v>527.39</v>
      </c>
      <c r="I843">
        <v>4.38</v>
      </c>
      <c r="J843">
        <v>-42.35</v>
      </c>
      <c r="K843">
        <v>6.17</v>
      </c>
    </row>
    <row r="844" spans="1:11" x14ac:dyDescent="0.25">
      <c r="A844" t="str">
        <f t="shared" si="13"/>
        <v>2018WY7TAS</v>
      </c>
      <c r="B844">
        <v>2018</v>
      </c>
      <c r="C844" t="s">
        <v>10</v>
      </c>
      <c r="D844" t="s">
        <v>53</v>
      </c>
      <c r="E844" t="s">
        <v>27</v>
      </c>
      <c r="F844">
        <v>474.08</v>
      </c>
      <c r="G844">
        <v>4.4800000000000004</v>
      </c>
      <c r="H844">
        <v>511.31</v>
      </c>
      <c r="I844">
        <v>3.75</v>
      </c>
      <c r="J844">
        <v>-37.22</v>
      </c>
      <c r="K844">
        <v>5.84</v>
      </c>
    </row>
    <row r="845" spans="1:11" x14ac:dyDescent="0.25">
      <c r="A845" t="str">
        <f t="shared" si="13"/>
        <v>2019WY7TAS</v>
      </c>
      <c r="B845">
        <v>2019</v>
      </c>
      <c r="C845" t="s">
        <v>10</v>
      </c>
      <c r="D845" t="s">
        <v>53</v>
      </c>
      <c r="E845" t="s">
        <v>27</v>
      </c>
      <c r="F845">
        <v>484.94</v>
      </c>
      <c r="G845">
        <v>4.1900000000000004</v>
      </c>
      <c r="H845">
        <v>522.09</v>
      </c>
      <c r="I845">
        <v>3.35</v>
      </c>
      <c r="J845">
        <v>-37.159999999999997</v>
      </c>
      <c r="K845">
        <v>5.37</v>
      </c>
    </row>
    <row r="846" spans="1:11" x14ac:dyDescent="0.25">
      <c r="A846" t="str">
        <f t="shared" si="13"/>
        <v>2021WY7TAS</v>
      </c>
      <c r="B846">
        <v>2021</v>
      </c>
      <c r="C846" t="s">
        <v>10</v>
      </c>
      <c r="D846" t="s">
        <v>53</v>
      </c>
      <c r="E846" t="s">
        <v>27</v>
      </c>
      <c r="F846">
        <v>492.59</v>
      </c>
      <c r="G846">
        <v>4.4400000000000004</v>
      </c>
      <c r="H846">
        <v>527.70000000000005</v>
      </c>
      <c r="I846">
        <v>3.55</v>
      </c>
      <c r="J846">
        <v>-35.1</v>
      </c>
      <c r="K846">
        <v>5.69</v>
      </c>
    </row>
    <row r="847" spans="1:11" x14ac:dyDescent="0.25">
      <c r="A847" t="str">
        <f t="shared" si="13"/>
        <v>2016WY7VIC</v>
      </c>
      <c r="B847">
        <v>2016</v>
      </c>
      <c r="C847" t="s">
        <v>10</v>
      </c>
      <c r="D847" t="s">
        <v>53</v>
      </c>
      <c r="E847" t="s">
        <v>23</v>
      </c>
      <c r="F847">
        <v>514.45000000000005</v>
      </c>
      <c r="G847">
        <v>1.44</v>
      </c>
      <c r="H847">
        <v>546.07000000000005</v>
      </c>
      <c r="I847">
        <v>1.23</v>
      </c>
      <c r="J847">
        <v>-31.62</v>
      </c>
      <c r="K847">
        <v>1.9</v>
      </c>
    </row>
    <row r="848" spans="1:11" x14ac:dyDescent="0.25">
      <c r="A848" t="str">
        <f t="shared" si="13"/>
        <v>2017WY7VIC</v>
      </c>
      <c r="B848">
        <v>2017</v>
      </c>
      <c r="C848" t="s">
        <v>10</v>
      </c>
      <c r="D848" t="s">
        <v>53</v>
      </c>
      <c r="E848" t="s">
        <v>23</v>
      </c>
      <c r="F848">
        <v>508.65</v>
      </c>
      <c r="G848">
        <v>1.68</v>
      </c>
      <c r="H848">
        <v>540.04999999999995</v>
      </c>
      <c r="I848">
        <v>1.37</v>
      </c>
      <c r="J848">
        <v>-31.4</v>
      </c>
      <c r="K848">
        <v>2.17</v>
      </c>
    </row>
    <row r="849" spans="1:11" x14ac:dyDescent="0.25">
      <c r="A849" t="str">
        <f t="shared" si="13"/>
        <v>2018WY7VIC</v>
      </c>
      <c r="B849">
        <v>2018</v>
      </c>
      <c r="C849" t="s">
        <v>10</v>
      </c>
      <c r="D849" t="s">
        <v>53</v>
      </c>
      <c r="E849" t="s">
        <v>23</v>
      </c>
      <c r="F849">
        <v>500.6</v>
      </c>
      <c r="G849">
        <v>1.57</v>
      </c>
      <c r="H849">
        <v>527.19000000000005</v>
      </c>
      <c r="I849">
        <v>1.21</v>
      </c>
      <c r="J849">
        <v>-26.6</v>
      </c>
      <c r="K849">
        <v>1.98</v>
      </c>
    </row>
    <row r="850" spans="1:11" x14ac:dyDescent="0.25">
      <c r="A850" t="str">
        <f t="shared" si="13"/>
        <v>2019WY7VIC</v>
      </c>
      <c r="B850">
        <v>2019</v>
      </c>
      <c r="C850" t="s">
        <v>10</v>
      </c>
      <c r="D850" t="s">
        <v>53</v>
      </c>
      <c r="E850" t="s">
        <v>23</v>
      </c>
      <c r="F850">
        <v>508</v>
      </c>
      <c r="G850">
        <v>1.36</v>
      </c>
      <c r="H850">
        <v>537.67999999999995</v>
      </c>
      <c r="I850">
        <v>1.1399999999999999</v>
      </c>
      <c r="J850">
        <v>-29.68</v>
      </c>
      <c r="K850">
        <v>1.78</v>
      </c>
    </row>
    <row r="851" spans="1:11" x14ac:dyDescent="0.25">
      <c r="A851" t="str">
        <f t="shared" si="13"/>
        <v>2021WY7VIC</v>
      </c>
      <c r="B851">
        <v>2021</v>
      </c>
      <c r="C851" t="s">
        <v>10</v>
      </c>
      <c r="D851" t="s">
        <v>53</v>
      </c>
      <c r="E851" t="s">
        <v>23</v>
      </c>
      <c r="F851">
        <v>514.15</v>
      </c>
      <c r="G851">
        <v>1.48</v>
      </c>
      <c r="H851">
        <v>541.83000000000004</v>
      </c>
      <c r="I851">
        <v>1.21</v>
      </c>
      <c r="J851">
        <v>-27.68</v>
      </c>
      <c r="K851">
        <v>1.91</v>
      </c>
    </row>
    <row r="852" spans="1:11" x14ac:dyDescent="0.25">
      <c r="A852" t="str">
        <f t="shared" si="13"/>
        <v>2016WY7WA</v>
      </c>
      <c r="B852">
        <v>2016</v>
      </c>
      <c r="C852" t="s">
        <v>10</v>
      </c>
      <c r="D852" t="s">
        <v>53</v>
      </c>
      <c r="E852" t="s">
        <v>26</v>
      </c>
      <c r="F852">
        <v>496.48</v>
      </c>
      <c r="G852">
        <v>2.73</v>
      </c>
      <c r="H852">
        <v>529.04999999999995</v>
      </c>
      <c r="I852">
        <v>2.2999999999999998</v>
      </c>
      <c r="J852">
        <v>-32.56</v>
      </c>
      <c r="K852">
        <v>3.57</v>
      </c>
    </row>
    <row r="853" spans="1:11" x14ac:dyDescent="0.25">
      <c r="A853" t="str">
        <f t="shared" si="13"/>
        <v>2017WY7WA</v>
      </c>
      <c r="B853">
        <v>2017</v>
      </c>
      <c r="C853" t="s">
        <v>10</v>
      </c>
      <c r="D853" t="s">
        <v>53</v>
      </c>
      <c r="E853" t="s">
        <v>26</v>
      </c>
      <c r="F853">
        <v>492.05</v>
      </c>
      <c r="G853">
        <v>3.28</v>
      </c>
      <c r="H853">
        <v>525.22</v>
      </c>
      <c r="I853">
        <v>2.75</v>
      </c>
      <c r="J853">
        <v>-33.17</v>
      </c>
      <c r="K853">
        <v>4.28</v>
      </c>
    </row>
    <row r="854" spans="1:11" x14ac:dyDescent="0.25">
      <c r="A854" t="str">
        <f t="shared" si="13"/>
        <v>2018WY7WA</v>
      </c>
      <c r="B854">
        <v>2018</v>
      </c>
      <c r="C854" t="s">
        <v>10</v>
      </c>
      <c r="D854" t="s">
        <v>53</v>
      </c>
      <c r="E854" t="s">
        <v>26</v>
      </c>
      <c r="F854">
        <v>489.49</v>
      </c>
      <c r="G854">
        <v>3.06</v>
      </c>
      <c r="H854">
        <v>520.09</v>
      </c>
      <c r="I854">
        <v>2.5499999999999998</v>
      </c>
      <c r="J854">
        <v>-30.61</v>
      </c>
      <c r="K854">
        <v>3.98</v>
      </c>
    </row>
    <row r="855" spans="1:11" x14ac:dyDescent="0.25">
      <c r="A855" t="str">
        <f t="shared" si="13"/>
        <v>2019WY7WA</v>
      </c>
      <c r="B855">
        <v>2019</v>
      </c>
      <c r="C855" t="s">
        <v>10</v>
      </c>
      <c r="D855" t="s">
        <v>53</v>
      </c>
      <c r="E855" t="s">
        <v>26</v>
      </c>
      <c r="F855">
        <v>499.94</v>
      </c>
      <c r="G855">
        <v>2.74</v>
      </c>
      <c r="H855">
        <v>530.99</v>
      </c>
      <c r="I855">
        <v>2.4500000000000002</v>
      </c>
      <c r="J855">
        <v>-31.04</v>
      </c>
      <c r="K855">
        <v>3.67</v>
      </c>
    </row>
    <row r="856" spans="1:11" x14ac:dyDescent="0.25">
      <c r="A856" t="str">
        <f t="shared" si="13"/>
        <v>2021WY7WA</v>
      </c>
      <c r="B856">
        <v>2021</v>
      </c>
      <c r="C856" t="s">
        <v>10</v>
      </c>
      <c r="D856" t="s">
        <v>53</v>
      </c>
      <c r="E856" t="s">
        <v>26</v>
      </c>
      <c r="F856">
        <v>512.38</v>
      </c>
      <c r="G856">
        <v>2.78</v>
      </c>
      <c r="H856">
        <v>541.26</v>
      </c>
      <c r="I856">
        <v>2.27</v>
      </c>
      <c r="J856">
        <v>-28.88</v>
      </c>
      <c r="K856">
        <v>3.59</v>
      </c>
    </row>
    <row r="857" spans="1:11" x14ac:dyDescent="0.25">
      <c r="A857" t="str">
        <f t="shared" si="13"/>
        <v>2016WY9AAA</v>
      </c>
      <c r="B857">
        <v>2016</v>
      </c>
      <c r="C857" t="s">
        <v>10</v>
      </c>
      <c r="D857" t="s">
        <v>54</v>
      </c>
      <c r="E857" t="s">
        <v>30</v>
      </c>
      <c r="F857">
        <v>531.96</v>
      </c>
      <c r="G857">
        <v>1.06</v>
      </c>
      <c r="H857">
        <v>567.08000000000004</v>
      </c>
      <c r="I857">
        <v>0.86</v>
      </c>
      <c r="J857">
        <v>-35.119999999999997</v>
      </c>
      <c r="K857">
        <v>1.36</v>
      </c>
    </row>
    <row r="858" spans="1:11" x14ac:dyDescent="0.25">
      <c r="A858" t="str">
        <f t="shared" si="13"/>
        <v>2017WY9AAA</v>
      </c>
      <c r="B858">
        <v>2017</v>
      </c>
      <c r="C858" t="s">
        <v>10</v>
      </c>
      <c r="D858" t="s">
        <v>54</v>
      </c>
      <c r="E858" t="s">
        <v>30</v>
      </c>
      <c r="F858">
        <v>534.17999999999995</v>
      </c>
      <c r="G858">
        <v>1.26</v>
      </c>
      <c r="H858">
        <v>570.53</v>
      </c>
      <c r="I858">
        <v>0.99</v>
      </c>
      <c r="J858">
        <v>-36.36</v>
      </c>
      <c r="K858">
        <v>1.6</v>
      </c>
    </row>
    <row r="859" spans="1:11" x14ac:dyDescent="0.25">
      <c r="A859" t="str">
        <f t="shared" si="13"/>
        <v>2018WY9AAA</v>
      </c>
      <c r="B859">
        <v>2018</v>
      </c>
      <c r="C859" t="s">
        <v>10</v>
      </c>
      <c r="D859" t="s">
        <v>54</v>
      </c>
      <c r="E859" t="s">
        <v>30</v>
      </c>
      <c r="F859">
        <v>527.25</v>
      </c>
      <c r="G859">
        <v>1.18</v>
      </c>
      <c r="H859">
        <v>558.29999999999995</v>
      </c>
      <c r="I859">
        <v>0.95</v>
      </c>
      <c r="J859">
        <v>-31.06</v>
      </c>
      <c r="K859">
        <v>1.52</v>
      </c>
    </row>
    <row r="860" spans="1:11" x14ac:dyDescent="0.25">
      <c r="A860" t="str">
        <f t="shared" si="13"/>
        <v>2019WY9AAA</v>
      </c>
      <c r="B860">
        <v>2019</v>
      </c>
      <c r="C860" t="s">
        <v>10</v>
      </c>
      <c r="D860" t="s">
        <v>54</v>
      </c>
      <c r="E860" t="s">
        <v>30</v>
      </c>
      <c r="F860">
        <v>532.05999999999995</v>
      </c>
      <c r="G860">
        <v>1.06</v>
      </c>
      <c r="H860">
        <v>566.26</v>
      </c>
      <c r="I860">
        <v>0.87</v>
      </c>
      <c r="J860">
        <v>-34.200000000000003</v>
      </c>
      <c r="K860">
        <v>1.37</v>
      </c>
    </row>
    <row r="861" spans="1:11" x14ac:dyDescent="0.25">
      <c r="A861" t="str">
        <f t="shared" si="13"/>
        <v>2021WY9AAA</v>
      </c>
      <c r="B861">
        <v>2021</v>
      </c>
      <c r="C861" t="s">
        <v>10</v>
      </c>
      <c r="D861" t="s">
        <v>54</v>
      </c>
      <c r="E861" t="s">
        <v>30</v>
      </c>
      <c r="F861">
        <v>534.5</v>
      </c>
      <c r="G861">
        <v>1.08</v>
      </c>
      <c r="H861">
        <v>567.41999999999996</v>
      </c>
      <c r="I861">
        <v>0.87</v>
      </c>
      <c r="J861">
        <v>-32.92</v>
      </c>
      <c r="K861">
        <v>1.38</v>
      </c>
    </row>
    <row r="862" spans="1:11" x14ac:dyDescent="0.25">
      <c r="A862" t="str">
        <f t="shared" si="13"/>
        <v>2016WY9ACT</v>
      </c>
      <c r="B862">
        <v>2016</v>
      </c>
      <c r="C862" t="s">
        <v>10</v>
      </c>
      <c r="D862" t="s">
        <v>54</v>
      </c>
      <c r="E862" t="s">
        <v>29</v>
      </c>
      <c r="F862">
        <v>540.37</v>
      </c>
      <c r="G862">
        <v>5.87</v>
      </c>
      <c r="H862">
        <v>573.76</v>
      </c>
      <c r="I862">
        <v>4.43</v>
      </c>
      <c r="J862">
        <v>-33.39</v>
      </c>
      <c r="K862">
        <v>7.36</v>
      </c>
    </row>
    <row r="863" spans="1:11" x14ac:dyDescent="0.25">
      <c r="A863" t="str">
        <f t="shared" si="13"/>
        <v>2017WY9ACT</v>
      </c>
      <c r="B863">
        <v>2017</v>
      </c>
      <c r="C863" t="s">
        <v>10</v>
      </c>
      <c r="D863" t="s">
        <v>54</v>
      </c>
      <c r="E863" t="s">
        <v>29</v>
      </c>
      <c r="F863">
        <v>546.57000000000005</v>
      </c>
      <c r="G863">
        <v>6.05</v>
      </c>
      <c r="H863">
        <v>583.20000000000005</v>
      </c>
      <c r="I863">
        <v>5.92</v>
      </c>
      <c r="J863">
        <v>-36.64</v>
      </c>
      <c r="K863">
        <v>8.4600000000000009</v>
      </c>
    </row>
    <row r="864" spans="1:11" x14ac:dyDescent="0.25">
      <c r="A864" t="str">
        <f t="shared" si="13"/>
        <v>2018WY9ACT</v>
      </c>
      <c r="B864">
        <v>2018</v>
      </c>
      <c r="C864" t="s">
        <v>10</v>
      </c>
      <c r="D864" t="s">
        <v>54</v>
      </c>
      <c r="E864" t="s">
        <v>29</v>
      </c>
      <c r="F864">
        <v>541.91999999999996</v>
      </c>
      <c r="G864">
        <v>5.6</v>
      </c>
      <c r="H864">
        <v>569.23</v>
      </c>
      <c r="I864">
        <v>4.95</v>
      </c>
      <c r="J864">
        <v>-27.31</v>
      </c>
      <c r="K864">
        <v>7.48</v>
      </c>
    </row>
    <row r="865" spans="1:11" x14ac:dyDescent="0.25">
      <c r="A865" t="str">
        <f t="shared" si="13"/>
        <v>2019WY9ACT</v>
      </c>
      <c r="B865">
        <v>2019</v>
      </c>
      <c r="C865" t="s">
        <v>10</v>
      </c>
      <c r="D865" t="s">
        <v>54</v>
      </c>
      <c r="E865" t="s">
        <v>29</v>
      </c>
      <c r="F865">
        <v>540.97</v>
      </c>
      <c r="G865">
        <v>5.73</v>
      </c>
      <c r="H865">
        <v>572.14</v>
      </c>
      <c r="I865">
        <v>5.18</v>
      </c>
      <c r="J865">
        <v>-31.17</v>
      </c>
      <c r="K865">
        <v>7.72</v>
      </c>
    </row>
    <row r="866" spans="1:11" x14ac:dyDescent="0.25">
      <c r="A866" t="str">
        <f t="shared" si="13"/>
        <v>2021WY9ACT</v>
      </c>
      <c r="B866">
        <v>2021</v>
      </c>
      <c r="C866" t="s">
        <v>10</v>
      </c>
      <c r="D866" t="s">
        <v>54</v>
      </c>
      <c r="E866" t="s">
        <v>29</v>
      </c>
      <c r="F866">
        <v>539.71</v>
      </c>
      <c r="G866">
        <v>5.91</v>
      </c>
      <c r="H866">
        <v>576.12</v>
      </c>
      <c r="I866">
        <v>3.9</v>
      </c>
      <c r="J866">
        <v>-36.409999999999997</v>
      </c>
      <c r="K866">
        <v>7.08</v>
      </c>
    </row>
    <row r="867" spans="1:11" x14ac:dyDescent="0.25">
      <c r="A867" t="str">
        <f t="shared" si="13"/>
        <v>2016WY9NSW</v>
      </c>
      <c r="B867">
        <v>2016</v>
      </c>
      <c r="C867" t="s">
        <v>10</v>
      </c>
      <c r="D867" t="s">
        <v>54</v>
      </c>
      <c r="E867" t="s">
        <v>22</v>
      </c>
      <c r="F867">
        <v>529.86</v>
      </c>
      <c r="G867">
        <v>1.93</v>
      </c>
      <c r="H867">
        <v>563.91</v>
      </c>
      <c r="I867">
        <v>1.51</v>
      </c>
      <c r="J867">
        <v>-34.04</v>
      </c>
      <c r="K867">
        <v>2.4500000000000002</v>
      </c>
    </row>
    <row r="868" spans="1:11" x14ac:dyDescent="0.25">
      <c r="A868" t="str">
        <f t="shared" si="13"/>
        <v>2017WY9NSW</v>
      </c>
      <c r="B868">
        <v>2017</v>
      </c>
      <c r="C868" t="s">
        <v>10</v>
      </c>
      <c r="D868" t="s">
        <v>54</v>
      </c>
      <c r="E868" t="s">
        <v>22</v>
      </c>
      <c r="F868">
        <v>542.32000000000005</v>
      </c>
      <c r="G868">
        <v>2.23</v>
      </c>
      <c r="H868">
        <v>575.69000000000005</v>
      </c>
      <c r="I868">
        <v>1.77</v>
      </c>
      <c r="J868">
        <v>-33.369999999999997</v>
      </c>
      <c r="K868">
        <v>2.85</v>
      </c>
    </row>
    <row r="869" spans="1:11" x14ac:dyDescent="0.25">
      <c r="A869" t="str">
        <f t="shared" si="13"/>
        <v>2018WY9NSW</v>
      </c>
      <c r="B869">
        <v>2018</v>
      </c>
      <c r="C869" t="s">
        <v>10</v>
      </c>
      <c r="D869" t="s">
        <v>54</v>
      </c>
      <c r="E869" t="s">
        <v>22</v>
      </c>
      <c r="F869">
        <v>534.16</v>
      </c>
      <c r="G869">
        <v>2.14</v>
      </c>
      <c r="H869">
        <v>565.25</v>
      </c>
      <c r="I869">
        <v>1.71</v>
      </c>
      <c r="J869">
        <v>-31.09</v>
      </c>
      <c r="K869">
        <v>2.74</v>
      </c>
    </row>
    <row r="870" spans="1:11" x14ac:dyDescent="0.25">
      <c r="A870" t="str">
        <f t="shared" si="13"/>
        <v>2019WY9NSW</v>
      </c>
      <c r="B870">
        <v>2019</v>
      </c>
      <c r="C870" t="s">
        <v>10</v>
      </c>
      <c r="D870" t="s">
        <v>54</v>
      </c>
      <c r="E870" t="s">
        <v>22</v>
      </c>
      <c r="F870">
        <v>534.96</v>
      </c>
      <c r="G870">
        <v>1.89</v>
      </c>
      <c r="H870">
        <v>568.51</v>
      </c>
      <c r="I870">
        <v>1.63</v>
      </c>
      <c r="J870">
        <v>-33.549999999999997</v>
      </c>
      <c r="K870">
        <v>2.4900000000000002</v>
      </c>
    </row>
    <row r="871" spans="1:11" x14ac:dyDescent="0.25">
      <c r="A871" t="str">
        <f t="shared" si="13"/>
        <v>2021WY9NSW</v>
      </c>
      <c r="B871">
        <v>2021</v>
      </c>
      <c r="C871" t="s">
        <v>10</v>
      </c>
      <c r="D871" t="s">
        <v>54</v>
      </c>
      <c r="E871" t="s">
        <v>22</v>
      </c>
      <c r="F871">
        <v>539.76</v>
      </c>
      <c r="G871">
        <v>1.99</v>
      </c>
      <c r="H871">
        <v>570.08000000000004</v>
      </c>
      <c r="I871">
        <v>1.59</v>
      </c>
      <c r="J871">
        <v>-30.32</v>
      </c>
      <c r="K871">
        <v>2.54</v>
      </c>
    </row>
    <row r="872" spans="1:11" x14ac:dyDescent="0.25">
      <c r="A872" t="str">
        <f t="shared" si="13"/>
        <v>2016WY9NT</v>
      </c>
      <c r="B872">
        <v>2016</v>
      </c>
      <c r="C872" t="s">
        <v>10</v>
      </c>
      <c r="D872" t="s">
        <v>54</v>
      </c>
      <c r="E872" t="s">
        <v>28</v>
      </c>
      <c r="F872">
        <v>440.64</v>
      </c>
      <c r="G872">
        <v>15.65</v>
      </c>
      <c r="H872">
        <v>484.13</v>
      </c>
      <c r="I872">
        <v>17.239999999999998</v>
      </c>
      <c r="J872">
        <v>-43.49</v>
      </c>
      <c r="K872">
        <v>23.28</v>
      </c>
    </row>
    <row r="873" spans="1:11" x14ac:dyDescent="0.25">
      <c r="A873" t="str">
        <f t="shared" si="13"/>
        <v>2017WY9NT</v>
      </c>
      <c r="B873">
        <v>2017</v>
      </c>
      <c r="C873" t="s">
        <v>10</v>
      </c>
      <c r="D873" t="s">
        <v>54</v>
      </c>
      <c r="E873" t="s">
        <v>28</v>
      </c>
      <c r="F873">
        <v>428.99</v>
      </c>
      <c r="G873">
        <v>17.37</v>
      </c>
      <c r="H873">
        <v>487.54</v>
      </c>
      <c r="I873">
        <v>17.46</v>
      </c>
      <c r="J873">
        <v>-58.55</v>
      </c>
      <c r="K873">
        <v>24.63</v>
      </c>
    </row>
    <row r="874" spans="1:11" x14ac:dyDescent="0.25">
      <c r="A874" t="str">
        <f t="shared" si="13"/>
        <v>2018WY9NT</v>
      </c>
      <c r="B874">
        <v>2018</v>
      </c>
      <c r="C874" t="s">
        <v>10</v>
      </c>
      <c r="D874" t="s">
        <v>54</v>
      </c>
      <c r="E874" t="s">
        <v>28</v>
      </c>
      <c r="F874">
        <v>424.77</v>
      </c>
      <c r="G874">
        <v>20.34</v>
      </c>
      <c r="H874">
        <v>457.94</v>
      </c>
      <c r="I874">
        <v>20.43</v>
      </c>
      <c r="J874">
        <v>-33.17</v>
      </c>
      <c r="K874">
        <v>28.83</v>
      </c>
    </row>
    <row r="875" spans="1:11" x14ac:dyDescent="0.25">
      <c r="A875" t="str">
        <f t="shared" si="13"/>
        <v>2019WY9NT</v>
      </c>
      <c r="B875">
        <v>2019</v>
      </c>
      <c r="C875" t="s">
        <v>10</v>
      </c>
      <c r="D875" t="s">
        <v>54</v>
      </c>
      <c r="E875" t="s">
        <v>28</v>
      </c>
      <c r="F875">
        <v>427.63</v>
      </c>
      <c r="G875">
        <v>15.19</v>
      </c>
      <c r="H875">
        <v>479.27</v>
      </c>
      <c r="I875">
        <v>15.44</v>
      </c>
      <c r="J875">
        <v>-51.63</v>
      </c>
      <c r="K875">
        <v>21.66</v>
      </c>
    </row>
    <row r="876" spans="1:11" x14ac:dyDescent="0.25">
      <c r="A876" t="str">
        <f t="shared" si="13"/>
        <v>2021WY9NT</v>
      </c>
      <c r="B876">
        <v>2021</v>
      </c>
      <c r="C876" t="s">
        <v>10</v>
      </c>
      <c r="D876" t="s">
        <v>54</v>
      </c>
      <c r="E876" t="s">
        <v>28</v>
      </c>
      <c r="F876">
        <v>441.24</v>
      </c>
      <c r="G876">
        <v>15.45</v>
      </c>
      <c r="H876">
        <v>485.64</v>
      </c>
      <c r="I876">
        <v>14.64</v>
      </c>
      <c r="J876">
        <v>-44.4</v>
      </c>
      <c r="K876">
        <v>21.28</v>
      </c>
    </row>
    <row r="877" spans="1:11" x14ac:dyDescent="0.25">
      <c r="A877" t="str">
        <f t="shared" si="13"/>
        <v>2016WY9QLD</v>
      </c>
      <c r="B877">
        <v>2016</v>
      </c>
      <c r="C877" t="s">
        <v>10</v>
      </c>
      <c r="D877" t="s">
        <v>54</v>
      </c>
      <c r="E877" t="s">
        <v>24</v>
      </c>
      <c r="F877">
        <v>518.42999999999995</v>
      </c>
      <c r="G877">
        <v>2.0699999999999998</v>
      </c>
      <c r="H877">
        <v>553.65</v>
      </c>
      <c r="I877">
        <v>1.87</v>
      </c>
      <c r="J877">
        <v>-35.22</v>
      </c>
      <c r="K877">
        <v>2.79</v>
      </c>
    </row>
    <row r="878" spans="1:11" x14ac:dyDescent="0.25">
      <c r="A878" t="str">
        <f t="shared" si="13"/>
        <v>2017WY9QLD</v>
      </c>
      <c r="B878">
        <v>2017</v>
      </c>
      <c r="C878" t="s">
        <v>10</v>
      </c>
      <c r="D878" t="s">
        <v>54</v>
      </c>
      <c r="E878" t="s">
        <v>24</v>
      </c>
      <c r="F878">
        <v>518.44000000000005</v>
      </c>
      <c r="G878">
        <v>2.6</v>
      </c>
      <c r="H878">
        <v>559.88</v>
      </c>
      <c r="I878">
        <v>2.09</v>
      </c>
      <c r="J878">
        <v>-41.44</v>
      </c>
      <c r="K878">
        <v>3.34</v>
      </c>
    </row>
    <row r="879" spans="1:11" x14ac:dyDescent="0.25">
      <c r="A879" t="str">
        <f t="shared" si="13"/>
        <v>2018WY9QLD</v>
      </c>
      <c r="B879">
        <v>2018</v>
      </c>
      <c r="C879" t="s">
        <v>10</v>
      </c>
      <c r="D879" t="s">
        <v>54</v>
      </c>
      <c r="E879" t="s">
        <v>24</v>
      </c>
      <c r="F879">
        <v>510.39</v>
      </c>
      <c r="G879">
        <v>2.57</v>
      </c>
      <c r="H879">
        <v>544.80999999999995</v>
      </c>
      <c r="I879">
        <v>2.0499999999999998</v>
      </c>
      <c r="J879">
        <v>-34.43</v>
      </c>
      <c r="K879">
        <v>3.28</v>
      </c>
    </row>
    <row r="880" spans="1:11" x14ac:dyDescent="0.25">
      <c r="A880" t="str">
        <f t="shared" si="13"/>
        <v>2019WY9QLD</v>
      </c>
      <c r="B880">
        <v>2019</v>
      </c>
      <c r="C880" t="s">
        <v>10</v>
      </c>
      <c r="D880" t="s">
        <v>54</v>
      </c>
      <c r="E880" t="s">
        <v>24</v>
      </c>
      <c r="F880">
        <v>514.62</v>
      </c>
      <c r="G880">
        <v>2.23</v>
      </c>
      <c r="H880">
        <v>553.37</v>
      </c>
      <c r="I880">
        <v>1.81</v>
      </c>
      <c r="J880">
        <v>-38.74</v>
      </c>
      <c r="K880">
        <v>2.87</v>
      </c>
    </row>
    <row r="881" spans="1:11" x14ac:dyDescent="0.25">
      <c r="A881" t="str">
        <f t="shared" si="13"/>
        <v>2021WY9QLD</v>
      </c>
      <c r="B881">
        <v>2021</v>
      </c>
      <c r="C881" t="s">
        <v>10</v>
      </c>
      <c r="D881" t="s">
        <v>54</v>
      </c>
      <c r="E881" t="s">
        <v>24</v>
      </c>
      <c r="F881">
        <v>519.76</v>
      </c>
      <c r="G881">
        <v>2.37</v>
      </c>
      <c r="H881">
        <v>558.94000000000005</v>
      </c>
      <c r="I881">
        <v>1.97</v>
      </c>
      <c r="J881">
        <v>-39.18</v>
      </c>
      <c r="K881">
        <v>3.08</v>
      </c>
    </row>
    <row r="882" spans="1:11" x14ac:dyDescent="0.25">
      <c r="A882" t="str">
        <f t="shared" si="13"/>
        <v>2016WY9SA</v>
      </c>
      <c r="B882">
        <v>2016</v>
      </c>
      <c r="C882" t="s">
        <v>10</v>
      </c>
      <c r="D882" t="s">
        <v>54</v>
      </c>
      <c r="E882" t="s">
        <v>25</v>
      </c>
      <c r="F882">
        <v>526.91</v>
      </c>
      <c r="G882">
        <v>3.01</v>
      </c>
      <c r="H882">
        <v>564.55999999999995</v>
      </c>
      <c r="I882">
        <v>2.78</v>
      </c>
      <c r="J882">
        <v>-37.64</v>
      </c>
      <c r="K882">
        <v>4.0999999999999996</v>
      </c>
    </row>
    <row r="883" spans="1:11" x14ac:dyDescent="0.25">
      <c r="A883" t="str">
        <f t="shared" si="13"/>
        <v>2017WY9SA</v>
      </c>
      <c r="B883">
        <v>2017</v>
      </c>
      <c r="C883" t="s">
        <v>10</v>
      </c>
      <c r="D883" t="s">
        <v>54</v>
      </c>
      <c r="E883" t="s">
        <v>25</v>
      </c>
      <c r="F883">
        <v>521.65</v>
      </c>
      <c r="G883">
        <v>4.42</v>
      </c>
      <c r="H883">
        <v>560.07000000000005</v>
      </c>
      <c r="I883">
        <v>3.2</v>
      </c>
      <c r="J883">
        <v>-38.409999999999997</v>
      </c>
      <c r="K883">
        <v>5.46</v>
      </c>
    </row>
    <row r="884" spans="1:11" x14ac:dyDescent="0.25">
      <c r="A884" t="str">
        <f t="shared" si="13"/>
        <v>2018WY9SA</v>
      </c>
      <c r="B884">
        <v>2018</v>
      </c>
      <c r="C884" t="s">
        <v>10</v>
      </c>
      <c r="D884" t="s">
        <v>54</v>
      </c>
      <c r="E884" t="s">
        <v>25</v>
      </c>
      <c r="F884">
        <v>516.14</v>
      </c>
      <c r="G884">
        <v>4.03</v>
      </c>
      <c r="H884">
        <v>549.38</v>
      </c>
      <c r="I884">
        <v>3.39</v>
      </c>
      <c r="J884">
        <v>-33.24</v>
      </c>
      <c r="K884">
        <v>5.27</v>
      </c>
    </row>
    <row r="885" spans="1:11" x14ac:dyDescent="0.25">
      <c r="A885" t="str">
        <f t="shared" si="13"/>
        <v>2019WY9SA</v>
      </c>
      <c r="B885">
        <v>2019</v>
      </c>
      <c r="C885" t="s">
        <v>10</v>
      </c>
      <c r="D885" t="s">
        <v>54</v>
      </c>
      <c r="E885" t="s">
        <v>25</v>
      </c>
      <c r="F885">
        <v>535.32000000000005</v>
      </c>
      <c r="G885">
        <v>3.45</v>
      </c>
      <c r="H885">
        <v>568.20000000000005</v>
      </c>
      <c r="I885">
        <v>2.92</v>
      </c>
      <c r="J885">
        <v>-32.880000000000003</v>
      </c>
      <c r="K885">
        <v>4.5199999999999996</v>
      </c>
    </row>
    <row r="886" spans="1:11" x14ac:dyDescent="0.25">
      <c r="A886" t="str">
        <f t="shared" si="13"/>
        <v>2021WY9SA</v>
      </c>
      <c r="B886">
        <v>2021</v>
      </c>
      <c r="C886" t="s">
        <v>10</v>
      </c>
      <c r="D886" t="s">
        <v>54</v>
      </c>
      <c r="E886" t="s">
        <v>25</v>
      </c>
      <c r="F886">
        <v>535.45000000000005</v>
      </c>
      <c r="G886">
        <v>3.29</v>
      </c>
      <c r="H886">
        <v>568.87</v>
      </c>
      <c r="I886">
        <v>2.91</v>
      </c>
      <c r="J886">
        <v>-33.42</v>
      </c>
      <c r="K886">
        <v>4.3899999999999997</v>
      </c>
    </row>
    <row r="887" spans="1:11" x14ac:dyDescent="0.25">
      <c r="A887" t="str">
        <f t="shared" si="13"/>
        <v>2016WY9TAS</v>
      </c>
      <c r="B887">
        <v>2016</v>
      </c>
      <c r="C887" t="s">
        <v>10</v>
      </c>
      <c r="D887" t="s">
        <v>54</v>
      </c>
      <c r="E887" t="s">
        <v>27</v>
      </c>
      <c r="F887">
        <v>527.35</v>
      </c>
      <c r="G887">
        <v>4.42</v>
      </c>
      <c r="H887">
        <v>569.26</v>
      </c>
      <c r="I887">
        <v>3.19</v>
      </c>
      <c r="J887">
        <v>-41.91</v>
      </c>
      <c r="K887">
        <v>5.45</v>
      </c>
    </row>
    <row r="888" spans="1:11" x14ac:dyDescent="0.25">
      <c r="A888" t="str">
        <f t="shared" si="13"/>
        <v>2017WY9TAS</v>
      </c>
      <c r="B888">
        <v>2017</v>
      </c>
      <c r="C888" t="s">
        <v>10</v>
      </c>
      <c r="D888" t="s">
        <v>54</v>
      </c>
      <c r="E888" t="s">
        <v>27</v>
      </c>
      <c r="F888">
        <v>514.49</v>
      </c>
      <c r="G888">
        <v>5.44</v>
      </c>
      <c r="H888">
        <v>559.85</v>
      </c>
      <c r="I888">
        <v>4.75</v>
      </c>
      <c r="J888">
        <v>-45.37</v>
      </c>
      <c r="K888">
        <v>7.22</v>
      </c>
    </row>
    <row r="889" spans="1:11" x14ac:dyDescent="0.25">
      <c r="A889" t="str">
        <f t="shared" si="13"/>
        <v>2018WY9TAS</v>
      </c>
      <c r="B889">
        <v>2018</v>
      </c>
      <c r="C889" t="s">
        <v>10</v>
      </c>
      <c r="D889" t="s">
        <v>54</v>
      </c>
      <c r="E889" t="s">
        <v>27</v>
      </c>
      <c r="F889">
        <v>503.36</v>
      </c>
      <c r="G889">
        <v>5.08</v>
      </c>
      <c r="H889">
        <v>544.44000000000005</v>
      </c>
      <c r="I889">
        <v>5.09</v>
      </c>
      <c r="J889">
        <v>-41.08</v>
      </c>
      <c r="K889">
        <v>7.19</v>
      </c>
    </row>
    <row r="890" spans="1:11" x14ac:dyDescent="0.25">
      <c r="A890" t="str">
        <f t="shared" si="13"/>
        <v>2019WY9TAS</v>
      </c>
      <c r="B890">
        <v>2019</v>
      </c>
      <c r="C890" t="s">
        <v>10</v>
      </c>
      <c r="D890" t="s">
        <v>54</v>
      </c>
      <c r="E890" t="s">
        <v>27</v>
      </c>
      <c r="F890">
        <v>526.48</v>
      </c>
      <c r="G890">
        <v>4.49</v>
      </c>
      <c r="H890">
        <v>562.78</v>
      </c>
      <c r="I890">
        <v>4.22</v>
      </c>
      <c r="J890">
        <v>-36.29</v>
      </c>
      <c r="K890">
        <v>6.16</v>
      </c>
    </row>
    <row r="891" spans="1:11" x14ac:dyDescent="0.25">
      <c r="A891" t="str">
        <f t="shared" si="13"/>
        <v>2021WY9TAS</v>
      </c>
      <c r="B891">
        <v>2021</v>
      </c>
      <c r="C891" t="s">
        <v>10</v>
      </c>
      <c r="D891" t="s">
        <v>54</v>
      </c>
      <c r="E891" t="s">
        <v>27</v>
      </c>
      <c r="F891">
        <v>515.75</v>
      </c>
      <c r="G891">
        <v>5.24</v>
      </c>
      <c r="H891">
        <v>557.08000000000004</v>
      </c>
      <c r="I891">
        <v>3.94</v>
      </c>
      <c r="J891">
        <v>-41.33</v>
      </c>
      <c r="K891">
        <v>6.56</v>
      </c>
    </row>
    <row r="892" spans="1:11" x14ac:dyDescent="0.25">
      <c r="A892" t="str">
        <f t="shared" si="13"/>
        <v>2016WY9VIC</v>
      </c>
      <c r="B892">
        <v>2016</v>
      </c>
      <c r="C892" t="s">
        <v>10</v>
      </c>
      <c r="D892" t="s">
        <v>54</v>
      </c>
      <c r="E892" t="s">
        <v>23</v>
      </c>
      <c r="F892">
        <v>546.41999999999996</v>
      </c>
      <c r="G892">
        <v>1.97</v>
      </c>
      <c r="H892">
        <v>580.67999999999995</v>
      </c>
      <c r="I892">
        <v>1.54</v>
      </c>
      <c r="J892">
        <v>-34.26</v>
      </c>
      <c r="K892">
        <v>2.5</v>
      </c>
    </row>
    <row r="893" spans="1:11" x14ac:dyDescent="0.25">
      <c r="A893" t="str">
        <f t="shared" si="13"/>
        <v>2017WY9VIC</v>
      </c>
      <c r="B893">
        <v>2017</v>
      </c>
      <c r="C893" t="s">
        <v>10</v>
      </c>
      <c r="D893" t="s">
        <v>54</v>
      </c>
      <c r="E893" t="s">
        <v>23</v>
      </c>
      <c r="F893">
        <v>544.4</v>
      </c>
      <c r="G893">
        <v>2.39</v>
      </c>
      <c r="H893">
        <v>578.29</v>
      </c>
      <c r="I893">
        <v>1.81</v>
      </c>
      <c r="J893">
        <v>-33.9</v>
      </c>
      <c r="K893">
        <v>3</v>
      </c>
    </row>
    <row r="894" spans="1:11" x14ac:dyDescent="0.25">
      <c r="A894" t="str">
        <f t="shared" si="13"/>
        <v>2018WY9VIC</v>
      </c>
      <c r="B894">
        <v>2018</v>
      </c>
      <c r="C894" t="s">
        <v>10</v>
      </c>
      <c r="D894" t="s">
        <v>54</v>
      </c>
      <c r="E894" t="s">
        <v>23</v>
      </c>
      <c r="F894">
        <v>537.49</v>
      </c>
      <c r="G894">
        <v>2.04</v>
      </c>
      <c r="H894">
        <v>564.77</v>
      </c>
      <c r="I894">
        <v>1.57</v>
      </c>
      <c r="J894">
        <v>-27.28</v>
      </c>
      <c r="K894">
        <v>2.58</v>
      </c>
    </row>
    <row r="895" spans="1:11" x14ac:dyDescent="0.25">
      <c r="A895" t="str">
        <f t="shared" si="13"/>
        <v>2019WY9VIC</v>
      </c>
      <c r="B895">
        <v>2019</v>
      </c>
      <c r="C895" t="s">
        <v>10</v>
      </c>
      <c r="D895" t="s">
        <v>54</v>
      </c>
      <c r="E895" t="s">
        <v>23</v>
      </c>
      <c r="F895">
        <v>541.89</v>
      </c>
      <c r="G895">
        <v>1.9</v>
      </c>
      <c r="H895">
        <v>573.22</v>
      </c>
      <c r="I895">
        <v>1.47</v>
      </c>
      <c r="J895">
        <v>-31.33</v>
      </c>
      <c r="K895">
        <v>2.41</v>
      </c>
    </row>
    <row r="896" spans="1:11" x14ac:dyDescent="0.25">
      <c r="A896" t="str">
        <f t="shared" si="13"/>
        <v>2021WY9VIC</v>
      </c>
      <c r="B896">
        <v>2021</v>
      </c>
      <c r="C896" t="s">
        <v>10</v>
      </c>
      <c r="D896" t="s">
        <v>54</v>
      </c>
      <c r="E896" t="s">
        <v>23</v>
      </c>
      <c r="F896">
        <v>539.24</v>
      </c>
      <c r="G896">
        <v>1.85</v>
      </c>
      <c r="H896">
        <v>569.73</v>
      </c>
      <c r="I896">
        <v>1.51</v>
      </c>
      <c r="J896">
        <v>-30.49</v>
      </c>
      <c r="K896">
        <v>2.39</v>
      </c>
    </row>
    <row r="897" spans="1:11" x14ac:dyDescent="0.25">
      <c r="A897" t="str">
        <f t="shared" si="13"/>
        <v>2016WY9WA</v>
      </c>
      <c r="B897">
        <v>2016</v>
      </c>
      <c r="C897" t="s">
        <v>10</v>
      </c>
      <c r="D897" t="s">
        <v>54</v>
      </c>
      <c r="E897" t="s">
        <v>26</v>
      </c>
      <c r="F897">
        <v>537.52</v>
      </c>
      <c r="G897">
        <v>3</v>
      </c>
      <c r="H897">
        <v>571.99</v>
      </c>
      <c r="I897">
        <v>2.52</v>
      </c>
      <c r="J897">
        <v>-34.46</v>
      </c>
      <c r="K897">
        <v>3.92</v>
      </c>
    </row>
    <row r="898" spans="1:11" x14ac:dyDescent="0.25">
      <c r="A898" t="str">
        <f t="shared" si="13"/>
        <v>2017WY9WA</v>
      </c>
      <c r="B898">
        <v>2017</v>
      </c>
      <c r="C898" t="s">
        <v>10</v>
      </c>
      <c r="D898" t="s">
        <v>54</v>
      </c>
      <c r="E898" t="s">
        <v>26</v>
      </c>
      <c r="F898">
        <v>537.71</v>
      </c>
      <c r="G898">
        <v>3.61</v>
      </c>
      <c r="H898">
        <v>573.53</v>
      </c>
      <c r="I898">
        <v>3.01</v>
      </c>
      <c r="J898">
        <v>-35.82</v>
      </c>
      <c r="K898">
        <v>4.7</v>
      </c>
    </row>
    <row r="899" spans="1:11" x14ac:dyDescent="0.25">
      <c r="A899" t="str">
        <f t="shared" ref="A899:A901" si="14">B899&amp;C899&amp;D899&amp;E899</f>
        <v>2018WY9WA</v>
      </c>
      <c r="B899">
        <v>2018</v>
      </c>
      <c r="C899" t="s">
        <v>10</v>
      </c>
      <c r="D899" t="s">
        <v>54</v>
      </c>
      <c r="E899" t="s">
        <v>26</v>
      </c>
      <c r="F899">
        <v>536.29</v>
      </c>
      <c r="G899">
        <v>3.43</v>
      </c>
      <c r="H899">
        <v>566.65</v>
      </c>
      <c r="I899">
        <v>2.88</v>
      </c>
      <c r="J899">
        <v>-30.35</v>
      </c>
      <c r="K899">
        <v>4.4800000000000004</v>
      </c>
    </row>
    <row r="900" spans="1:11" x14ac:dyDescent="0.25">
      <c r="A900" t="str">
        <f t="shared" si="14"/>
        <v>2019WY9WA</v>
      </c>
      <c r="B900">
        <v>2019</v>
      </c>
      <c r="C900" t="s">
        <v>10</v>
      </c>
      <c r="D900" t="s">
        <v>54</v>
      </c>
      <c r="E900" t="s">
        <v>26</v>
      </c>
      <c r="F900">
        <v>543.87</v>
      </c>
      <c r="G900">
        <v>3.1</v>
      </c>
      <c r="H900">
        <v>576.5</v>
      </c>
      <c r="I900">
        <v>2.72</v>
      </c>
      <c r="J900">
        <v>-32.630000000000003</v>
      </c>
      <c r="K900">
        <v>4.13</v>
      </c>
    </row>
    <row r="901" spans="1:11" x14ac:dyDescent="0.25">
      <c r="A901" t="str">
        <f t="shared" si="14"/>
        <v>2021WY9WA</v>
      </c>
      <c r="B901">
        <v>2021</v>
      </c>
      <c r="C901" t="s">
        <v>10</v>
      </c>
      <c r="D901" t="s">
        <v>54</v>
      </c>
      <c r="E901" t="s">
        <v>26</v>
      </c>
      <c r="F901">
        <v>548.66</v>
      </c>
      <c r="G901">
        <v>2.87</v>
      </c>
      <c r="H901">
        <v>578.67999999999995</v>
      </c>
      <c r="I901">
        <v>2.4500000000000002</v>
      </c>
      <c r="J901">
        <v>-30.02</v>
      </c>
      <c r="K901">
        <v>3.77</v>
      </c>
    </row>
  </sheetData>
  <pageMargins left="0.7" right="0.7" top="0.75" bottom="0.75" header="0.3" footer="0.3"/>
  <pageSetup orientation="portrait" horizontalDpi="1200" verticalDpi="1200" r:id="rId1"/>
  <headerFooter>
    <oddHeader>&amp;C&amp;"Calibri"&amp;12&amp;K000000OFFICIAL&amp;1#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35DBF-0150-4D07-B7D4-6976108278B5}">
  <dimension ref="B2:J11"/>
  <sheetViews>
    <sheetView workbookViewId="0">
      <selection activeCell="H3" sqref="H3:H11"/>
    </sheetView>
  </sheetViews>
  <sheetFormatPr defaultRowHeight="15" x14ac:dyDescent="0.25"/>
  <sheetData>
    <row r="2" spans="2:10" x14ac:dyDescent="0.25">
      <c r="B2" t="s">
        <v>2</v>
      </c>
      <c r="C2" t="s">
        <v>7</v>
      </c>
      <c r="E2" t="s">
        <v>3</v>
      </c>
      <c r="F2" t="s">
        <v>4</v>
      </c>
      <c r="H2" t="s">
        <v>5</v>
      </c>
      <c r="I2" t="s">
        <v>6</v>
      </c>
    </row>
    <row r="3" spans="2:10" x14ac:dyDescent="0.25">
      <c r="B3" t="s">
        <v>8</v>
      </c>
      <c r="C3" t="s">
        <v>9</v>
      </c>
      <c r="E3" t="s">
        <v>51</v>
      </c>
      <c r="F3" t="s">
        <v>18</v>
      </c>
      <c r="H3" t="s">
        <v>22</v>
      </c>
      <c r="I3" t="s">
        <v>31</v>
      </c>
      <c r="J3">
        <v>1</v>
      </c>
    </row>
    <row r="4" spans="2:10" x14ac:dyDescent="0.25">
      <c r="B4" t="s">
        <v>10</v>
      </c>
      <c r="C4" t="s">
        <v>11</v>
      </c>
      <c r="E4" t="s">
        <v>52</v>
      </c>
      <c r="F4" t="s">
        <v>19</v>
      </c>
      <c r="H4" t="s">
        <v>23</v>
      </c>
      <c r="I4" t="s">
        <v>32</v>
      </c>
      <c r="J4">
        <v>2</v>
      </c>
    </row>
    <row r="5" spans="2:10" x14ac:dyDescent="0.25">
      <c r="B5" t="s">
        <v>12</v>
      </c>
      <c r="C5" t="s">
        <v>13</v>
      </c>
      <c r="E5" t="s">
        <v>53</v>
      </c>
      <c r="F5" t="s">
        <v>20</v>
      </c>
      <c r="H5" t="s">
        <v>24</v>
      </c>
      <c r="I5" t="s">
        <v>33</v>
      </c>
      <c r="J5">
        <v>3</v>
      </c>
    </row>
    <row r="6" spans="2:10" x14ac:dyDescent="0.25">
      <c r="B6" t="s">
        <v>14</v>
      </c>
      <c r="C6" t="s">
        <v>15</v>
      </c>
      <c r="E6" t="s">
        <v>54</v>
      </c>
      <c r="F6" t="s">
        <v>21</v>
      </c>
      <c r="H6" t="s">
        <v>26</v>
      </c>
      <c r="I6" t="s">
        <v>35</v>
      </c>
      <c r="J6">
        <v>4</v>
      </c>
    </row>
    <row r="7" spans="2:10" x14ac:dyDescent="0.25">
      <c r="B7" t="s">
        <v>16</v>
      </c>
      <c r="C7" t="s">
        <v>17</v>
      </c>
      <c r="H7" t="s">
        <v>25</v>
      </c>
      <c r="I7" t="s">
        <v>34</v>
      </c>
      <c r="J7">
        <v>5</v>
      </c>
    </row>
    <row r="8" spans="2:10" x14ac:dyDescent="0.25">
      <c r="H8" t="s">
        <v>27</v>
      </c>
      <c r="I8" t="s">
        <v>36</v>
      </c>
      <c r="J8">
        <v>6</v>
      </c>
    </row>
    <row r="9" spans="2:10" x14ac:dyDescent="0.25">
      <c r="H9" t="s">
        <v>29</v>
      </c>
      <c r="I9" t="s">
        <v>38</v>
      </c>
      <c r="J9">
        <v>7</v>
      </c>
    </row>
    <row r="10" spans="2:10" x14ac:dyDescent="0.25">
      <c r="H10" t="s">
        <v>28</v>
      </c>
      <c r="I10" t="s">
        <v>37</v>
      </c>
      <c r="J10">
        <v>8</v>
      </c>
    </row>
    <row r="11" spans="2:10" x14ac:dyDescent="0.25">
      <c r="H11" t="s">
        <v>30</v>
      </c>
      <c r="I11" t="s">
        <v>39</v>
      </c>
      <c r="J11">
        <v>9</v>
      </c>
    </row>
  </sheetData>
  <sortState xmlns:xlrd2="http://schemas.microsoft.com/office/spreadsheetml/2017/richdata2" ref="H3:J11">
    <sortCondition ref="J3:J11"/>
  </sortState>
  <pageMargins left="0.7" right="0.7" top="0.75" bottom="0.75" header="0.3" footer="0.3"/>
  <pageSetup paperSize="9" orientation="portrait" horizontalDpi="200" verticalDpi="200" r:id="rId1"/>
  <headerFooter>
    <oddHeader>&amp;C&amp;"Calibri"&amp;12&amp;K000000OFFICIAL&amp;1#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7617a46b5024bd5af959b3036b162ea xmlns="45214841-d179-4c24-9a02-a1acd0d71600">
      <Terms xmlns="http://schemas.microsoft.com/office/infopath/2007/PartnerControls">
        <TermInfo xmlns="http://schemas.microsoft.com/office/infopath/2007/PartnerControls">
          <TermName xmlns="http://schemas.microsoft.com/office/infopath/2007/PartnerControls">Reporting</TermName>
          <TermId xmlns="http://schemas.microsoft.com/office/infopath/2007/PartnerControls">7f504cc6-c859-49bf-978c-615ab652663b</TermId>
        </TermInfo>
      </Terms>
    </p7617a46b5024bd5af959b3036b162ea>
    <l9457d2d0f024b668a15488d0cd85765 xmlns="45214841-d179-4c24-9a02-a1acd0d71600">
      <Terms xmlns="http://schemas.microsoft.com/office/infopath/2007/PartnerControls">
        <TermInfo xmlns="http://schemas.microsoft.com/office/infopath/2007/PartnerControls">
          <TermName xmlns="http://schemas.microsoft.com/office/infopath/2007/PartnerControls">Dataset</TermName>
          <TermId xmlns="http://schemas.microsoft.com/office/infopath/2007/PartnerControls">2f169611-b826-4641-9f26-72db76d70c90</TermId>
        </TermInfo>
      </Terms>
    </l9457d2d0f024b668a15488d0cd85765>
    <ac_group xmlns="e44be4b9-3863-4a40-b4c6-aeb3ef538c55" xsi:nil="true"/>
    <ac_Classification xmlns="e44be4b9-3863-4a40-b4c6-aeb3ef538c55" xsi:nil="true"/>
    <h4cc32ef43a24a1e89c88c0872b4f0b3 xmlns="6527affb-65bc-488a-a6d2-a176a88021df">
      <Terms xmlns="http://schemas.microsoft.com/office/infopath/2007/PartnerControls"/>
    </h4cc32ef43a24a1e89c88c0872b4f0b3>
    <ac_documentnumber xmlns="e44be4b9-3863-4a40-b4c6-aeb3ef538c55" xsi:nil="true"/>
    <TaxCatchAllLabel xmlns="ca0bf7d1-f027-44d7-8bcd-7697b6bee82a" xsi:nil="true"/>
    <TaxCatchAll xmlns="ca0bf7d1-f027-44d7-8bcd-7697b6bee82a">
      <Value>161</Value>
      <Value>295</Value>
    </TaxCatchAll>
    <lcf76f155ced4ddcb4097134ff3c332f xmlns="21d9426e-1aa3-4c38-bf11-0acffa7a3a7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ACARA Document" ma:contentTypeID="0x0101007A9D79ACD8B79D48A9A515D2FD05854800F5C4A7DFF981564A972F6D92636A2C52" ma:contentTypeVersion="44" ma:contentTypeDescription="" ma:contentTypeScope="" ma:versionID="f67a9cab917aa695f8745022be7e0f50">
  <xsd:schema xmlns:xsd="http://www.w3.org/2001/XMLSchema" xmlns:xs="http://www.w3.org/2001/XMLSchema" xmlns:p="http://schemas.microsoft.com/office/2006/metadata/properties" xmlns:ns2="ca0bf7d1-f027-44d7-8bcd-7697b6bee82a" xmlns:ns3="45214841-d179-4c24-9a02-a1acd0d71600" xmlns:ns4="6527affb-65bc-488a-a6d2-a176a88021df" xmlns:ns5="e44be4b9-3863-4a40-b4c6-aeb3ef538c55" xmlns:ns6="21d9426e-1aa3-4c38-bf11-0acffa7a3a75" targetNamespace="http://schemas.microsoft.com/office/2006/metadata/properties" ma:root="true" ma:fieldsID="f5e4f2f02614fe22dbd55c0c6cc75ec8" ns2:_="" ns3:_="" ns4:_="" ns5:_="" ns6:_="">
    <xsd:import namespace="ca0bf7d1-f027-44d7-8bcd-7697b6bee82a"/>
    <xsd:import namespace="45214841-d179-4c24-9a02-a1acd0d71600"/>
    <xsd:import namespace="6527affb-65bc-488a-a6d2-a176a88021df"/>
    <xsd:import namespace="e44be4b9-3863-4a40-b4c6-aeb3ef538c55"/>
    <xsd:import namespace="21d9426e-1aa3-4c38-bf11-0acffa7a3a75"/>
    <xsd:element name="properties">
      <xsd:complexType>
        <xsd:sequence>
          <xsd:element name="documentManagement">
            <xsd:complexType>
              <xsd:all>
                <xsd:element ref="ns3:l9457d2d0f024b668a15488d0cd85765" minOccurs="0"/>
                <xsd:element ref="ns2:TaxCatchAll" minOccurs="0"/>
                <xsd:element ref="ns2:TaxCatchAllLabel" minOccurs="0"/>
                <xsd:element ref="ns3:p7617a46b5024bd5af959b3036b162ea" minOccurs="0"/>
                <xsd:element ref="ns4:h4cc32ef43a24a1e89c88c0872b4f0b3" minOccurs="0"/>
                <xsd:element ref="ns5:ac_Classification" minOccurs="0"/>
                <xsd:element ref="ns5:ac_documentnumber" minOccurs="0"/>
                <xsd:element ref="ns5:ac_group" minOccurs="0"/>
                <xsd:element ref="ns6:MediaServiceMetadata" minOccurs="0"/>
                <xsd:element ref="ns6:MediaServiceFastMetadata" minOccurs="0"/>
                <xsd:element ref="ns6:MediaServiceAutoKeyPoints" minOccurs="0"/>
                <xsd:element ref="ns6:MediaServiceKeyPoints" minOccurs="0"/>
                <xsd:element ref="ns6:MediaServiceAutoTags" minOccurs="0"/>
                <xsd:element ref="ns6:MediaServiceOCR" minOccurs="0"/>
                <xsd:element ref="ns6:MediaServiceGenerationTime" minOccurs="0"/>
                <xsd:element ref="ns6:MediaServiceEventHashCode" minOccurs="0"/>
                <xsd:element ref="ns6:MediaLengthInSeconds" minOccurs="0"/>
                <xsd:element ref="ns6:MediaServiceDateTaken" minOccurs="0"/>
                <xsd:element ref="ns6: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0bf7d1-f027-44d7-8bcd-7697b6bee82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1336832a-ce3c-43da-bd30-b9b05ed346ba}" ma:internalName="TaxCatchAll" ma:showField="CatchAllData" ma:web="ca0bf7d1-f027-44d7-8bcd-7697b6bee82a">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1336832a-ce3c-43da-bd30-b9b05ed346ba}" ma:internalName="TaxCatchAllLabel" ma:readOnly="true" ma:showField="CatchAllDataLabel" ma:web="ca0bf7d1-f027-44d7-8bcd-7697b6bee82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5214841-d179-4c24-9a02-a1acd0d71600" elementFormDefault="qualified">
    <xsd:import namespace="http://schemas.microsoft.com/office/2006/documentManagement/types"/>
    <xsd:import namespace="http://schemas.microsoft.com/office/infopath/2007/PartnerControls"/>
    <xsd:element name="l9457d2d0f024b668a15488d0cd85765" ma:index="7" ma:taxonomy="true" ma:internalName="l9457d2d0f024b668a15488d0cd85765" ma:taxonomyFieldName="ac_documenttype" ma:displayName="Document Type" ma:readOnly="false" ma:default="" ma:fieldId="{59457d2d-0f02-4b66-8a15-488d0cd85765}" ma:sspId="13422630-9eec-4f54-8260-f622dc549660" ma:termSetId="4d94a6a9-32d8-4602-abc1-58a3e66b06f6" ma:anchorId="e31384e8-a607-4a02-aa38-6732998f0d8e" ma:open="false" ma:isKeyword="false">
      <xsd:complexType>
        <xsd:sequence>
          <xsd:element ref="pc:Terms" minOccurs="0" maxOccurs="1"/>
        </xsd:sequence>
      </xsd:complexType>
    </xsd:element>
    <xsd:element name="p7617a46b5024bd5af959b3036b162ea" ma:index="11" ma:taxonomy="true" ma:internalName="p7617a46b5024bd5af959b3036b162ea" ma:taxonomyFieldName="ac_Activity" ma:displayName="Activity" ma:readOnly="false" ma:default="" ma:fieldId="{97617a46-b502-4bd5-af95-9b3036b162ea}" ma:sspId="13422630-9eec-4f54-8260-f622dc549660" ma:termSetId="4d94a6a9-32d8-4602-abc1-58a3e66b06f6" ma:anchorId="d766b358-8515-4dad-b99d-e3bdb73f13c1"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527affb-65bc-488a-a6d2-a176a88021df" elementFormDefault="qualified">
    <xsd:import namespace="http://schemas.microsoft.com/office/2006/documentManagement/types"/>
    <xsd:import namespace="http://schemas.microsoft.com/office/infopath/2007/PartnerControls"/>
    <xsd:element name="h4cc32ef43a24a1e89c88c0872b4f0b3" ma:index="13" nillable="true" ma:taxonomy="true" ma:internalName="h4cc32ef43a24a1e89c88c0872b4f0b3" ma:taxonomyFieldName="ac_keywords" ma:displayName="Keyword" ma:default="" ma:fieldId="{14cc32ef-43a2-4a1e-89c8-8c0872b4f0b3}" ma:sspId="13422630-9eec-4f54-8260-f622dc549660" ma:termSetId="4d94a6a9-32d8-4602-abc1-58a3e66b06f6" ma:anchorId="9530fc1f-8efa-4429-95e1-c7881984da16"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44be4b9-3863-4a40-b4c6-aeb3ef538c55" elementFormDefault="qualified">
    <xsd:import namespace="http://schemas.microsoft.com/office/2006/documentManagement/types"/>
    <xsd:import namespace="http://schemas.microsoft.com/office/infopath/2007/PartnerControls"/>
    <xsd:element name="ac_Classification" ma:index="17" nillable="true" ma:displayName="Classification" ma:hidden="true" ma:internalName="ac_Classification" ma:readOnly="false">
      <xsd:simpleType>
        <xsd:restriction base="dms:Text">
          <xsd:maxLength value="255"/>
        </xsd:restriction>
      </xsd:simpleType>
    </xsd:element>
    <xsd:element name="ac_documentnumber" ma:index="18" nillable="true" ma:displayName="Document Number" ma:hidden="true" ma:internalName="ac_documentnumber" ma:readOnly="false">
      <xsd:simpleType>
        <xsd:restriction base="dms:Text">
          <xsd:maxLength value="255"/>
        </xsd:restriction>
      </xsd:simpleType>
    </xsd:element>
    <xsd:element name="ac_group" ma:index="19" nillable="true" ma:displayName="Group" ma:hidden="true" ma:internalName="ac_group"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d9426e-1aa3-4c38-bf11-0acffa7a3a75"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ServiceAutoTags" ma:index="24" nillable="true" ma:displayName="Tags" ma:internalName="MediaServiceAutoTags" ma:readOnly="true">
      <xsd:simpleType>
        <xsd:restriction base="dms:Text"/>
      </xsd:simpleType>
    </xsd:element>
    <xsd:element name="MediaServiceOCR" ma:index="25" nillable="true" ma:displayName="Extracted Text" ma:internalName="MediaServiceOCR" ma:readOnly="true">
      <xsd:simpleType>
        <xsd:restriction base="dms:Note">
          <xsd:maxLength value="255"/>
        </xsd:restriction>
      </xsd:simpleType>
    </xsd:element>
    <xsd:element name="MediaServiceGenerationTime" ma:index="26" nillable="true" ma:displayName="MediaServiceGenerationTime" ma:hidden="true" ma:internalName="MediaServiceGenerationTime" ma:readOnly="true">
      <xsd:simpleType>
        <xsd:restriction base="dms:Text"/>
      </xsd:simpleType>
    </xsd:element>
    <xsd:element name="MediaServiceEventHashCode" ma:index="27" nillable="true" ma:displayName="MediaServiceEventHashCode" ma:hidden="true" ma:internalName="MediaServiceEventHashCode" ma:readOnly="true">
      <xsd:simpleType>
        <xsd:restriction base="dms:Text"/>
      </xsd:simpleType>
    </xsd:element>
    <xsd:element name="MediaLengthInSeconds" ma:index="28" nillable="true" ma:displayName="Length (seconds)" ma:internalName="MediaLengthInSeconds" ma:readOnly="true">
      <xsd:simpleType>
        <xsd:restriction base="dms:Unknown"/>
      </xsd:simpleType>
    </xsd:element>
    <xsd:element name="MediaServiceDateTaken" ma:index="29" nillable="true" ma:displayName="MediaServiceDateTaken" ma:hidden="true" ma:internalName="MediaServiceDateTaken" ma:readOnly="true">
      <xsd:simpleType>
        <xsd:restriction base="dms:Text"/>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13422630-9eec-4f54-8260-f622dc54966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AC4016-2AAB-4D03-9E63-2A819A117189}">
  <ds:schemaRefs>
    <ds:schemaRef ds:uri="http://schemas.openxmlformats.org/package/2006/metadata/core-properties"/>
    <ds:schemaRef ds:uri="http://purl.org/dc/elements/1.1/"/>
    <ds:schemaRef ds:uri="http://schemas.microsoft.com/office/2006/documentManagement/types"/>
    <ds:schemaRef ds:uri="http://www.w3.org/XML/1998/namespace"/>
    <ds:schemaRef ds:uri="fd2ffe13-e5ff-4f65-985f-8f758a120737"/>
    <ds:schemaRef ds:uri="45214841-d179-4c24-9a02-a1acd0d71600"/>
    <ds:schemaRef ds:uri="http://purl.org/dc/dcmitype/"/>
    <ds:schemaRef ds:uri="http://schemas.microsoft.com/office/infopath/2007/PartnerControls"/>
    <ds:schemaRef ds:uri="e44be4b9-3863-4a40-b4c6-aeb3ef538c55"/>
    <ds:schemaRef ds:uri="93d6971b-5b81-48c3-bd68-737f8b4b89c1"/>
    <ds:schemaRef ds:uri="6527affb-65bc-488a-a6d2-a176a88021df"/>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5AC12CAD-136E-4D7B-BB60-ECA330F127A1}"/>
</file>

<file path=customXml/itemProps3.xml><?xml version="1.0" encoding="utf-8"?>
<ds:datastoreItem xmlns:ds="http://schemas.openxmlformats.org/officeDocument/2006/customXml" ds:itemID="{6AE3F17B-E2AB-47EC-B37C-618631F9F1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Read me</vt:lpstr>
      <vt:lpstr>Results</vt:lpstr>
      <vt:lpstr>Data</vt:lpstr>
      <vt:lpstr>HelperTables</vt:lpstr>
      <vt:lpstr>COL_SEX</vt:lpstr>
      <vt:lpstr>DATA_SEX</vt:lpstr>
      <vt:lpstr>DOMAINCODE</vt:lpstr>
      <vt:lpstr>DOMAINCODE_NAME</vt:lpstr>
      <vt:lpstr>ROW_SEX</vt:lpstr>
      <vt:lpstr>SEL_DOM_NAME</vt:lpstr>
      <vt:lpstr>SEL_TAA_NAME</vt:lpstr>
      <vt:lpstr>TAA</vt:lpstr>
      <vt:lpstr>TAA_NAME</vt:lpstr>
      <vt:lpstr>YEAR_LEVEL</vt:lpstr>
      <vt:lpstr>YEAR_LEVEL_NAME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Hart, Timothy</dc:creator>
  <cp:lastModifiedBy>Glasby, Mark</cp:lastModifiedBy>
  <dcterms:created xsi:type="dcterms:W3CDTF">2015-06-05T18:17:20Z</dcterms:created>
  <dcterms:modified xsi:type="dcterms:W3CDTF">2021-12-14T05:20:43Z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0x0101007A9D79ACD8B79D48A9A515D2FD058548006056BCCA5F97B849B9B7E4FDE3922ECB</vt:lpwstr>
  </property>
  <property fmtid="{D5CDD505-2E9C-101B-9397-08002B2CF9AE}" pid="3" name="ac_keywords">
    <vt:lpwstr/>
  </property>
  <property fmtid="{D5CDD505-2E9C-101B-9397-08002B2CF9AE}" pid="4" name="ac_documenttype">
    <vt:lpwstr>161;#Dataset|2f169611-b826-4641-9f26-72db76d70c90</vt:lpwstr>
  </property>
  <property fmtid="{D5CDD505-2E9C-101B-9397-08002B2CF9AE}" pid="5" name="ac_Activity">
    <vt:lpwstr>295;#Reporting|7f504cc6-c859-49bf-978c-615ab652663b</vt:lpwstr>
  </property>
  <property fmtid="{D5CDD505-2E9C-101B-9397-08002B2CF9AE}" pid="6" name="MSIP_Label_513c403f-62ba-48c5-b221-2519db7cca50_Enabled">
    <vt:lpwstr>true</vt:lpwstr>
  </property>
  <property fmtid="{D5CDD505-2E9C-101B-9397-08002B2CF9AE}" pid="7" name="MSIP_Label_513c403f-62ba-48c5-b221-2519db7cca50_SetDate">
    <vt:lpwstr>2021-12-14T05:20:43Z</vt:lpwstr>
  </property>
  <property fmtid="{D5CDD505-2E9C-101B-9397-08002B2CF9AE}" pid="8" name="MSIP_Label_513c403f-62ba-48c5-b221-2519db7cca50_Method">
    <vt:lpwstr>Privileged</vt:lpwstr>
  </property>
  <property fmtid="{D5CDD505-2E9C-101B-9397-08002B2CF9AE}" pid="9" name="MSIP_Label_513c403f-62ba-48c5-b221-2519db7cca50_Name">
    <vt:lpwstr>OFFICIAL</vt:lpwstr>
  </property>
  <property fmtid="{D5CDD505-2E9C-101B-9397-08002B2CF9AE}" pid="10" name="MSIP_Label_513c403f-62ba-48c5-b221-2519db7cca50_SiteId">
    <vt:lpwstr>6cf76a3a-a824-4270-9200-3d71673ec678</vt:lpwstr>
  </property>
  <property fmtid="{D5CDD505-2E9C-101B-9397-08002B2CF9AE}" pid="11" name="MSIP_Label_513c403f-62ba-48c5-b221-2519db7cca50_ActionId">
    <vt:lpwstr>5c67a91c-a5e9-499d-97e7-979a718f50a5</vt:lpwstr>
  </property>
  <property fmtid="{D5CDD505-2E9C-101B-9397-08002B2CF9AE}" pid="12" name="MSIP_Label_513c403f-62ba-48c5-b221-2519db7cca50_ContentBits">
    <vt:lpwstr>1</vt:lpwstr>
  </property>
</Properties>
</file>